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ximilian.ebbertz\Desktop\"/>
    </mc:Choice>
  </mc:AlternateContent>
  <xr:revisionPtr revIDLastSave="0" documentId="8_{4CDC6A59-CD34-469F-B02E-A0C075CD6DDE}" xr6:coauthVersionLast="47" xr6:coauthVersionMax="47" xr10:uidLastSave="{00000000-0000-0000-0000-000000000000}"/>
  <bookViews>
    <workbookView xWindow="-28920" yWindow="-120" windowWidth="29040" windowHeight="15840" activeTab="2" xr2:uid="{00000000-000D-0000-FFFF-FFFF00000000}"/>
  </bookViews>
  <sheets>
    <sheet name="Multi  ohne Rinde " sheetId="2" r:id="rId1"/>
    <sheet name="Multi  mit Rinde " sheetId="1" r:id="rId2"/>
    <sheet name="Hinweis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4" l="1"/>
  <c r="M11" i="1" l="1"/>
  <c r="K28" i="2" l="1"/>
  <c r="K30" i="2" s="1"/>
  <c r="J28" i="2"/>
  <c r="J30" i="2" s="1"/>
  <c r="I28" i="2"/>
  <c r="I30" i="2" s="1"/>
  <c r="H28" i="2"/>
  <c r="H30" i="2" s="1"/>
  <c r="G28" i="2"/>
  <c r="G30" i="2" s="1"/>
  <c r="F28" i="2"/>
  <c r="F30" i="2" s="1"/>
  <c r="E28" i="2"/>
  <c r="E30" i="2" s="1"/>
  <c r="D28" i="2"/>
  <c r="D30" i="2" s="1"/>
  <c r="C28" i="2"/>
  <c r="C30" i="2" s="1"/>
  <c r="B28" i="2"/>
  <c r="S21" i="2"/>
  <c r="S23" i="2" s="1"/>
  <c r="R21" i="2"/>
  <c r="R23" i="2" s="1"/>
  <c r="Q21" i="2"/>
  <c r="Q23" i="2" s="1"/>
  <c r="P21" i="2"/>
  <c r="P23" i="2" s="1"/>
  <c r="O21" i="2"/>
  <c r="O23" i="2" s="1"/>
  <c r="N21" i="2"/>
  <c r="M21" i="2"/>
  <c r="M23" i="2" s="1"/>
  <c r="L21" i="2"/>
  <c r="L23" i="2" s="1"/>
  <c r="K21" i="2"/>
  <c r="K23" i="2" s="1"/>
  <c r="J21" i="2"/>
  <c r="J23" i="2" s="1"/>
  <c r="I21" i="2"/>
  <c r="I23" i="2" s="1"/>
  <c r="H21" i="2"/>
  <c r="H23" i="2" s="1"/>
  <c r="G21" i="2"/>
  <c r="G23" i="2" s="1"/>
  <c r="F21" i="2"/>
  <c r="F23" i="2" s="1"/>
  <c r="E21" i="2"/>
  <c r="E23" i="2" s="1"/>
  <c r="D21" i="2"/>
  <c r="D23" i="2" s="1"/>
  <c r="C21" i="2"/>
  <c r="C23" i="2" s="1"/>
  <c r="B21" i="2"/>
  <c r="B23" i="2" s="1"/>
  <c r="B14" i="2"/>
  <c r="B16" i="2" s="1"/>
  <c r="B18" i="2" s="1"/>
  <c r="S14" i="2"/>
  <c r="S16" i="2" s="1"/>
  <c r="R14" i="2"/>
  <c r="R16" i="2" s="1"/>
  <c r="Q14" i="2"/>
  <c r="Q16" i="2" s="1"/>
  <c r="P14" i="2"/>
  <c r="P16" i="2" s="1"/>
  <c r="O14" i="2"/>
  <c r="O16" i="2" s="1"/>
  <c r="N14" i="2"/>
  <c r="M14" i="2"/>
  <c r="M16" i="2" s="1"/>
  <c r="L14" i="2"/>
  <c r="L16" i="2" s="1"/>
  <c r="K14" i="2"/>
  <c r="K16" i="2" s="1"/>
  <c r="J14" i="2"/>
  <c r="J16" i="2" s="1"/>
  <c r="I14" i="2"/>
  <c r="I16" i="2" s="1"/>
  <c r="H14" i="2"/>
  <c r="H16" i="2" s="1"/>
  <c r="G14" i="2"/>
  <c r="G16" i="2" s="1"/>
  <c r="F14" i="2"/>
  <c r="F16" i="2" s="1"/>
  <c r="E14" i="2"/>
  <c r="E16" i="2" s="1"/>
  <c r="D14" i="2"/>
  <c r="D16" i="2" s="1"/>
  <c r="C14" i="2"/>
  <c r="C16" i="2" s="1"/>
  <c r="T31" i="2"/>
  <c r="T30" i="2"/>
  <c r="T29" i="2"/>
  <c r="B30" i="2"/>
  <c r="M11" i="2"/>
  <c r="N16" i="2" s="1"/>
  <c r="B32" i="2" l="1"/>
  <c r="C18" i="2"/>
  <c r="H18" i="2"/>
  <c r="E25" i="2"/>
  <c r="M18" i="2"/>
  <c r="B25" i="2"/>
  <c r="N23" i="2"/>
  <c r="J25" i="2" s="1"/>
  <c r="P29" i="2"/>
  <c r="T31" i="1"/>
  <c r="T30" i="1"/>
  <c r="T29" i="1"/>
  <c r="L28" i="1"/>
  <c r="L30" i="1" s="1"/>
  <c r="K28" i="1"/>
  <c r="K30" i="1" s="1"/>
  <c r="J28" i="1"/>
  <c r="J30" i="1" s="1"/>
  <c r="I28" i="1"/>
  <c r="I30" i="1" s="1"/>
  <c r="H28" i="1"/>
  <c r="H30" i="1" s="1"/>
  <c r="G28" i="1"/>
  <c r="G30" i="1" s="1"/>
  <c r="F28" i="1"/>
  <c r="F30" i="1" s="1"/>
  <c r="E28" i="1"/>
  <c r="E30" i="1" s="1"/>
  <c r="D28" i="1"/>
  <c r="D30" i="1" s="1"/>
  <c r="C28" i="1"/>
  <c r="C30" i="1" s="1"/>
  <c r="S21" i="1"/>
  <c r="S23" i="1" s="1"/>
  <c r="R21" i="1"/>
  <c r="R23" i="1" s="1"/>
  <c r="Q21" i="1"/>
  <c r="Q23" i="1" s="1"/>
  <c r="P21" i="1"/>
  <c r="P23" i="1" s="1"/>
  <c r="O21" i="1"/>
  <c r="O23" i="1" s="1"/>
  <c r="N21" i="1"/>
  <c r="N23" i="1" s="1"/>
  <c r="M21" i="1"/>
  <c r="M23" i="1" s="1"/>
  <c r="L21" i="1"/>
  <c r="L23" i="1" s="1"/>
  <c r="K21" i="1"/>
  <c r="K23" i="1" s="1"/>
  <c r="J21" i="1"/>
  <c r="J23" i="1" s="1"/>
  <c r="I21" i="1"/>
  <c r="I23" i="1" s="1"/>
  <c r="H21" i="1"/>
  <c r="H23" i="1" s="1"/>
  <c r="G21" i="1"/>
  <c r="G23" i="1" s="1"/>
  <c r="F21" i="1"/>
  <c r="F23" i="1" s="1"/>
  <c r="E21" i="1"/>
  <c r="E23" i="1" s="1"/>
  <c r="D21" i="1"/>
  <c r="D23" i="1" s="1"/>
  <c r="C21" i="1"/>
  <c r="C23" i="1" s="1"/>
  <c r="B28" i="1"/>
  <c r="B30" i="1" s="1"/>
  <c r="N14" i="1"/>
  <c r="N16" i="1" s="1"/>
  <c r="B21" i="1"/>
  <c r="B23" i="1" s="1"/>
  <c r="S14" i="1"/>
  <c r="S16" i="1" s="1"/>
  <c r="R14" i="1"/>
  <c r="R16" i="1" s="1"/>
  <c r="Q14" i="1"/>
  <c r="Q16" i="1" s="1"/>
  <c r="P14" i="1"/>
  <c r="P16" i="1" s="1"/>
  <c r="O14" i="1"/>
  <c r="O16" i="1" s="1"/>
  <c r="M14" i="1"/>
  <c r="M16" i="1" s="1"/>
  <c r="L14" i="1"/>
  <c r="L16" i="1" s="1"/>
  <c r="K14" i="1"/>
  <c r="K16" i="1" s="1"/>
  <c r="J14" i="1"/>
  <c r="J16" i="1" s="1"/>
  <c r="I14" i="1"/>
  <c r="I16" i="1" s="1"/>
  <c r="B14" i="1"/>
  <c r="B16" i="1" s="1"/>
  <c r="C14" i="1"/>
  <c r="C16" i="1" s="1"/>
  <c r="D14" i="1"/>
  <c r="D16" i="1" s="1"/>
  <c r="E14" i="1"/>
  <c r="E16" i="1" s="1"/>
  <c r="F14" i="1"/>
  <c r="F16" i="1" s="1"/>
  <c r="G14" i="1"/>
  <c r="G16" i="1" s="1"/>
  <c r="H14" i="1"/>
  <c r="H16" i="1" s="1"/>
  <c r="P31" i="2" l="1"/>
  <c r="B32" i="1"/>
  <c r="P29" i="1"/>
  <c r="L25" i="1"/>
  <c r="D18" i="1"/>
  <c r="B18" i="1"/>
  <c r="E32" i="1"/>
  <c r="I18" i="1"/>
  <c r="B25" i="1"/>
  <c r="N18" i="1"/>
  <c r="G25" i="1"/>
  <c r="P31" i="1" l="1"/>
</calcChain>
</file>

<file path=xl/sharedStrings.xml><?xml version="1.0" encoding="utf-8"?>
<sst xmlns="http://schemas.openxmlformats.org/spreadsheetml/2006/main" count="141" uniqueCount="79">
  <si>
    <t>WBV Schierling w.V.</t>
  </si>
  <si>
    <t xml:space="preserve">Geschäftsstelle </t>
  </si>
  <si>
    <t>Ludwig-Erhard-Straße 14</t>
  </si>
  <si>
    <t xml:space="preserve">84069  Schierling </t>
  </si>
  <si>
    <t>Name:</t>
  </si>
  <si>
    <t>Straße:</t>
  </si>
  <si>
    <t>PLZ,Ort:</t>
  </si>
  <si>
    <t>Telefon:</t>
  </si>
  <si>
    <t>Lagerplatz:</t>
  </si>
  <si>
    <t xml:space="preserve">Datum: </t>
  </si>
  <si>
    <t>Aufmaßliste    Fixlängen</t>
  </si>
  <si>
    <t>Durchmesser m.R.</t>
  </si>
  <si>
    <t>Stückzahl</t>
  </si>
  <si>
    <t>fm SUMME</t>
  </si>
  <si>
    <t>Stärkeklasse</t>
  </si>
  <si>
    <t>Festmeter</t>
  </si>
  <si>
    <t>1a</t>
  </si>
  <si>
    <t>1b</t>
  </si>
  <si>
    <t>2a</t>
  </si>
  <si>
    <t>2b</t>
  </si>
  <si>
    <t>3a</t>
  </si>
  <si>
    <t>3b</t>
  </si>
  <si>
    <t>4a</t>
  </si>
  <si>
    <t>4b</t>
  </si>
  <si>
    <t xml:space="preserve">Meter </t>
  </si>
  <si>
    <t>Stückzahl:</t>
  </si>
  <si>
    <t>Summen:</t>
  </si>
  <si>
    <t>auswählen</t>
  </si>
  <si>
    <t>Fichte</t>
  </si>
  <si>
    <t xml:space="preserve">Tanne </t>
  </si>
  <si>
    <t>Frischholz</t>
  </si>
  <si>
    <t>Käferholz</t>
  </si>
  <si>
    <t>Achtung mit Rinde messen und eintragen!  Automatischer Rindenabzug!</t>
  </si>
  <si>
    <t>Los.Nr.:</t>
  </si>
  <si>
    <t>dazugelagert:</t>
  </si>
  <si>
    <t>nebenan</t>
  </si>
  <si>
    <t>obendrauf</t>
  </si>
  <si>
    <t>Durchmesser o.R.</t>
  </si>
  <si>
    <t>Achtung ohne Rinde eintragen!</t>
  </si>
  <si>
    <t xml:space="preserve">Kiefer </t>
  </si>
  <si>
    <t>D-Holz %</t>
  </si>
  <si>
    <t>X</t>
  </si>
  <si>
    <t>Festmeter o.R.:</t>
  </si>
  <si>
    <t>Es ist folgendes zu Beachten</t>
  </si>
  <si>
    <t>Die</t>
  </si>
  <si>
    <t xml:space="preserve">beiden Exel-Volagen zum erstellen der Holzlisten unterscheiden sich grundsätzlich ob Sie </t>
  </si>
  <si>
    <t xml:space="preserve">    -</t>
  </si>
  <si>
    <t xml:space="preserve">    - </t>
  </si>
  <si>
    <t>entsprechende Vorlage / Tabelle nebenan anklinken.</t>
  </si>
  <si>
    <t>Als</t>
  </si>
  <si>
    <t>erstes tragen Sie links im grünlichen Spalten Ihren Namen, Adresse, Telefon tagsüber erreichbar und den Lagerplatz ein.</t>
  </si>
  <si>
    <t>Der</t>
  </si>
  <si>
    <r>
      <t xml:space="preserve">ohne Rinde aufmessen     </t>
    </r>
    <r>
      <rPr>
        <b/>
        <sz val="12"/>
        <color theme="7" tint="-0.499984740745262"/>
        <rFont val="Calibri"/>
        <family val="2"/>
        <scheme val="minor"/>
      </rPr>
      <t>= Multi  ohne Rinde</t>
    </r>
    <r>
      <rPr>
        <sz val="12"/>
        <color theme="1"/>
        <rFont val="Calibri"/>
        <family val="2"/>
        <scheme val="minor"/>
      </rPr>
      <t xml:space="preserve">  oder </t>
    </r>
  </si>
  <si>
    <r>
      <t xml:space="preserve">mit Rinde aufmessen        </t>
    </r>
    <r>
      <rPr>
        <b/>
        <sz val="12"/>
        <color theme="7" tint="-0.499984740745262"/>
        <rFont val="Calibri"/>
        <family val="2"/>
        <scheme val="minor"/>
      </rPr>
      <t>= Multi  mit Rinde</t>
    </r>
    <r>
      <rPr>
        <sz val="12"/>
        <color theme="1"/>
        <rFont val="Calibri"/>
        <family val="2"/>
        <scheme val="minor"/>
      </rPr>
      <t xml:space="preserve">   wollen.</t>
    </r>
  </si>
  <si>
    <r>
      <t xml:space="preserve">nächste Schritt sind die kleinen gelblichen Kästchen unter Aufmaßliste Fixlängen. Hier kann nur mit </t>
    </r>
    <r>
      <rPr>
        <b/>
        <sz val="12"/>
        <color rgb="FFFF0000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oder leerlassen am Pfeil nebenan getätigt werden. D-Holz kann geschätzt in </t>
    </r>
    <r>
      <rPr>
        <b/>
        <sz val="12"/>
        <color rgb="FFFF0000"/>
        <rFont val="Calibri"/>
        <family val="2"/>
        <scheme val="minor"/>
      </rPr>
      <t>%</t>
    </r>
    <r>
      <rPr>
        <sz val="12"/>
        <color theme="1"/>
        <rFont val="Calibri"/>
        <family val="2"/>
        <scheme val="minor"/>
      </rPr>
      <t xml:space="preserve"> eingetragen werden, muss aber nicht.</t>
    </r>
  </si>
  <si>
    <r>
      <t xml:space="preserve">Sehr wichtig ist die Auswahl unter </t>
    </r>
    <r>
      <rPr>
        <b/>
        <sz val="12"/>
        <color rgb="FFFF0000"/>
        <rFont val="Calibri"/>
        <family val="2"/>
        <scheme val="minor"/>
      </rPr>
      <t>auswählen</t>
    </r>
    <r>
      <rPr>
        <sz val="12"/>
        <color theme="1"/>
        <rFont val="Calibri"/>
        <family val="2"/>
        <scheme val="minor"/>
      </rPr>
      <t xml:space="preserve"> zu tätigen.</t>
    </r>
  </si>
  <si>
    <t>Jetzt an die Arbeit mit der Eingabe der Stückzahlen in den gelblichen Balken.</t>
  </si>
  <si>
    <t>Servus,   eine kleine Anleitung.</t>
  </si>
  <si>
    <t>Immer die Spalte mit den gemessenen Durchmesser auswählen.</t>
  </si>
  <si>
    <t>und im gelblichen Feld die Stückzahl eintragen,</t>
  </si>
  <si>
    <t xml:space="preserve">so erscheinen die gesamten Festmeter bei diesem Durchmesser. </t>
  </si>
  <si>
    <t xml:space="preserve">                       = Anzeige der Festmeter / Strück </t>
  </si>
  <si>
    <t xml:space="preserve">Alles eingetragen?     so kann unten rechts im grünlichen Feld </t>
  </si>
  <si>
    <t xml:space="preserve">   -</t>
  </si>
  <si>
    <t>Drucken Sie die Liste aus und faxen es an die WBV Schierling,</t>
  </si>
  <si>
    <t>oder konvertieren Sie eine PDF mit PDF Creator und versenden Sie das gleich per E-Mail.</t>
  </si>
  <si>
    <t xml:space="preserve">Eine weitere Möglichkeit ist das direkte Versenden der Exel-Tabelle über den E-Mail Buton </t>
  </si>
  <si>
    <t xml:space="preserve">auswählen </t>
  </si>
  <si>
    <t>im EXEL,   (muss aber im Pool ausgewählt und auf Schnellzugriff gesetzt) kann noch direkter zugemailt werden. Die Exelliste wird bearbeitbar übersendet.</t>
  </si>
  <si>
    <t xml:space="preserve">Die beiden Felder    Los-Nr.:     und     dazugelagert:    sind nur für zusätzliches Holz nach Kalamitäten gedacht. </t>
  </si>
  <si>
    <t xml:space="preserve"> Muss aber immer mit den Waldwart abgesprochen werden. Bei Preisänderungen grundsätzlich neu beginnen. </t>
  </si>
  <si>
    <t>Ihre auswählbare Länge zwischen 3,10 Meter bis 6,10 Meter erscheint.</t>
  </si>
  <si>
    <r>
      <t xml:space="preserve">3,10                      3,60                    3,70             4,10                   4,60                      </t>
    </r>
    <r>
      <rPr>
        <b/>
        <sz val="7"/>
        <color rgb="FFFF0000"/>
        <rFont val="Calibri"/>
        <family val="2"/>
        <scheme val="minor"/>
      </rPr>
      <t>5,10</t>
    </r>
    <r>
      <rPr>
        <sz val="7"/>
        <color theme="1"/>
        <rFont val="Calibri"/>
        <family val="2"/>
        <scheme val="minor"/>
      </rPr>
      <t xml:space="preserve">                        6,10</t>
    </r>
  </si>
  <si>
    <t>Bei jeder Länge eine eigene EXCEL Liste erstellen.</t>
  </si>
  <si>
    <t>z.B.</t>
  </si>
  <si>
    <t xml:space="preserve">Was noch? </t>
  </si>
  <si>
    <r>
      <t xml:space="preserve">Hier sind unterschiedliche Längen mit Übermaß vorhanden. Klicken sie auf den nebenan kleinen Pfeil damit die Liste erscheint. Wählen Sie Ihr Längenmaß aus. Überprüfen Sie dabei ob die  </t>
    </r>
    <r>
      <rPr>
        <b/>
        <sz val="12"/>
        <color rgb="FF0070C0"/>
        <rFont val="Calibri"/>
        <family val="2"/>
        <scheme val="minor"/>
      </rPr>
      <t>#Wert!</t>
    </r>
    <r>
      <rPr>
        <sz val="12"/>
        <color theme="1"/>
        <rFont val="Calibri"/>
        <family val="2"/>
        <scheme val="minor"/>
      </rPr>
      <t xml:space="preserve"> - Anzeigen in Zahlen umgewandelt werden. </t>
    </r>
  </si>
  <si>
    <r>
      <t xml:space="preserve">die gesamten </t>
    </r>
    <r>
      <rPr>
        <b/>
        <sz val="12"/>
        <color theme="1"/>
        <rFont val="Calibri"/>
        <family val="2"/>
        <scheme val="minor"/>
      </rPr>
      <t>Stückzahlen</t>
    </r>
    <r>
      <rPr>
        <sz val="12"/>
        <color theme="1"/>
        <rFont val="Calibri"/>
        <family val="2"/>
        <scheme val="minor"/>
      </rPr>
      <t xml:space="preserve"> und</t>
    </r>
  </si>
  <si>
    <r>
      <t xml:space="preserve">die gesamten </t>
    </r>
    <r>
      <rPr>
        <b/>
        <sz val="12"/>
        <color theme="1"/>
        <rFont val="Calibri"/>
        <family val="2"/>
        <scheme val="minor"/>
      </rPr>
      <t>Festmeter ohne Rinde</t>
    </r>
    <r>
      <rPr>
        <sz val="12"/>
        <color theme="1"/>
        <rFont val="Calibri"/>
        <family val="2"/>
        <scheme val="minor"/>
      </rPr>
      <t xml:space="preserve"> abgelesen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</si>
</sst>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48"/>
      <color theme="1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12"/>
      <color theme="7" tint="-0.49998474074526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1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5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7" fillId="0" borderId="1" xfId="0" applyFont="1" applyBorder="1" applyProtection="1"/>
    <xf numFmtId="0" fontId="7" fillId="0" borderId="1" xfId="0" applyFont="1" applyBorder="1" applyAlignment="1" applyProtection="1">
      <alignment horizontal="center" vertical="center"/>
    </xf>
    <xf numFmtId="0" fontId="5" fillId="0" borderId="1" xfId="0" applyFont="1" applyBorder="1" applyProtection="1"/>
    <xf numFmtId="2" fontId="0" fillId="0" borderId="1" xfId="0" applyNumberFormat="1" applyFont="1" applyBorder="1" applyProtection="1"/>
    <xf numFmtId="0" fontId="5" fillId="0" borderId="1" xfId="0" applyFont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center"/>
    </xf>
    <xf numFmtId="0" fontId="5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right"/>
    </xf>
    <xf numFmtId="0" fontId="0" fillId="0" borderId="0" xfId="0" applyAlignment="1"/>
    <xf numFmtId="0" fontId="9" fillId="0" borderId="1" xfId="0" applyFont="1" applyBorder="1" applyProtection="1"/>
    <xf numFmtId="0" fontId="9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Protection="1"/>
    <xf numFmtId="0" fontId="8" fillId="0" borderId="2" xfId="0" applyFont="1" applyBorder="1" applyAlignment="1">
      <alignment horizontal="right" vertical="center"/>
    </xf>
    <xf numFmtId="0" fontId="6" fillId="0" borderId="0" xfId="0" applyFont="1" applyProtection="1"/>
    <xf numFmtId="0" fontId="4" fillId="0" borderId="0" xfId="0" applyFont="1" applyAlignment="1" applyProtection="1">
      <alignment horizontal="right"/>
    </xf>
    <xf numFmtId="164" fontId="9" fillId="0" borderId="1" xfId="0" applyNumberFormat="1" applyFont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/>
    </xf>
    <xf numFmtId="0" fontId="5" fillId="2" borderId="0" xfId="0" applyFont="1" applyFill="1" applyAlignment="1" applyProtection="1">
      <alignment horizontal="left"/>
    </xf>
    <xf numFmtId="0" fontId="5" fillId="2" borderId="0" xfId="0" applyFont="1" applyFill="1" applyProtection="1"/>
    <xf numFmtId="0" fontId="0" fillId="2" borderId="0" xfId="0" applyFill="1"/>
    <xf numFmtId="0" fontId="5" fillId="2" borderId="0" xfId="0" applyFont="1" applyFill="1" applyAlignment="1" applyProtection="1">
      <alignment horizont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Protection="1"/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vertical="center"/>
    </xf>
    <xf numFmtId="0" fontId="7" fillId="0" borderId="0" xfId="0" applyFont="1" applyAlignment="1">
      <alignment horizontal="righ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Protection="1"/>
    <xf numFmtId="2" fontId="2" fillId="3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</xf>
    <xf numFmtId="164" fontId="9" fillId="0" borderId="0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2" fontId="0" fillId="0" borderId="0" xfId="0" applyNumberFormat="1" applyFont="1" applyBorder="1" applyProtection="1"/>
    <xf numFmtId="0" fontId="5" fillId="0" borderId="0" xfId="0" applyFont="1" applyBorder="1" applyAlignment="1" applyProtection="1">
      <alignment horizontal="center" vertical="center"/>
    </xf>
    <xf numFmtId="2" fontId="5" fillId="0" borderId="0" xfId="0" applyNumberFormat="1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1" applyFill="1" applyProtection="1">
      <protection locked="0"/>
    </xf>
    <xf numFmtId="0" fontId="0" fillId="0" borderId="0" xfId="0" applyFill="1" applyAlignment="1"/>
    <xf numFmtId="0" fontId="0" fillId="0" borderId="0" xfId="0" applyFill="1" applyProtection="1"/>
    <xf numFmtId="0" fontId="7" fillId="2" borderId="0" xfId="0" applyFont="1" applyFill="1" applyAlignment="1" applyProtection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4" fillId="0" borderId="0" xfId="0" applyFont="1" applyAlignment="1">
      <alignment vertical="top"/>
    </xf>
    <xf numFmtId="2" fontId="0" fillId="0" borderId="1" xfId="0" applyNumberFormat="1" applyFont="1" applyBorder="1" applyAlignment="1" applyProtection="1">
      <alignment horizontal="center"/>
    </xf>
    <xf numFmtId="0" fontId="4" fillId="0" borderId="0" xfId="0" applyFont="1" applyAlignment="1">
      <alignment vertical="top" wrapText="1"/>
    </xf>
    <xf numFmtId="0" fontId="10" fillId="3" borderId="1" xfId="0" applyFont="1" applyFill="1" applyBorder="1" applyAlignment="1" applyProtection="1">
      <alignment horizontal="center"/>
      <protection locked="0"/>
    </xf>
    <xf numFmtId="0" fontId="18" fillId="0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 applyProtection="1">
      <alignment vertical="top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 vertical="center"/>
      <protection locked="0"/>
    </xf>
    <xf numFmtId="14" fontId="5" fillId="0" borderId="0" xfId="0" applyNumberFormat="1" applyFont="1" applyAlignment="1">
      <alignment horizontal="center"/>
    </xf>
    <xf numFmtId="2" fontId="5" fillId="0" borderId="3" xfId="0" applyNumberFormat="1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2" fontId="2" fillId="2" borderId="0" xfId="0" applyNumberFormat="1" applyFont="1" applyFill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/>
    </xf>
    <xf numFmtId="2" fontId="5" fillId="0" borderId="1" xfId="0" applyNumberFormat="1" applyFont="1" applyBorder="1" applyAlignment="1" applyProtection="1">
      <alignment horizontal="center"/>
    </xf>
    <xf numFmtId="2" fontId="5" fillId="0" borderId="4" xfId="0" applyNumberFormat="1" applyFont="1" applyBorder="1" applyAlignment="1" applyProtection="1">
      <alignment horizontal="center"/>
    </xf>
    <xf numFmtId="2" fontId="5" fillId="0" borderId="2" xfId="0" applyNumberFormat="1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17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390524</xdr:colOff>
      <xdr:row>0</xdr:row>
      <xdr:rowOff>5383</xdr:rowOff>
    </xdr:from>
    <xdr:to>
      <xdr:col>9</xdr:col>
      <xdr:colOff>179386</xdr:colOff>
      <xdr:row>5</xdr:row>
      <xdr:rowOff>110572</xdr:rowOff>
    </xdr:to>
    <xdr:pic>
      <xdr:nvPicPr>
        <xdr:cNvPr id="3" name="Grafik 2" descr="Schierling-Logo aktualisiert 0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5383"/>
          <a:ext cx="2027237" cy="1057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330777</xdr:colOff>
      <xdr:row>0</xdr:row>
      <xdr:rowOff>28575</xdr:rowOff>
    </xdr:from>
    <xdr:to>
      <xdr:col>9</xdr:col>
      <xdr:colOff>92652</xdr:colOff>
      <xdr:row>5</xdr:row>
      <xdr:rowOff>85725</xdr:rowOff>
    </xdr:to>
    <xdr:pic>
      <xdr:nvPicPr>
        <xdr:cNvPr id="4" name="Grafik 3" descr="Schierling-Logo aktualisiert 0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3477" y="28575"/>
          <a:ext cx="2000250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4371974</xdr:colOff>
      <xdr:row>0</xdr:row>
      <xdr:rowOff>0</xdr:rowOff>
    </xdr:from>
    <xdr:to>
      <xdr:col>3</xdr:col>
      <xdr:colOff>104774</xdr:colOff>
      <xdr:row>3</xdr:row>
      <xdr:rowOff>175079</xdr:rowOff>
    </xdr:to>
    <xdr:pic>
      <xdr:nvPicPr>
        <xdr:cNvPr id="3" name="Grafik 2" descr="Schierling-Logo aktualisiert 0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4" y="0"/>
          <a:ext cx="1552575" cy="813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view="pageLayout" zoomScaleNormal="100" workbookViewId="0">
      <selection activeCell="M1" sqref="M1:S2"/>
    </sheetView>
  </sheetViews>
  <sheetFormatPr baseColWidth="10" defaultRowHeight="15" x14ac:dyDescent="0.25"/>
  <cols>
    <col min="1" max="1" width="16.7109375" customWidth="1"/>
    <col min="2" max="19" width="6.28515625" customWidth="1"/>
    <col min="20" max="20" width="0.5703125" customWidth="1"/>
    <col min="21" max="21" width="5.7109375" customWidth="1"/>
  </cols>
  <sheetData>
    <row r="1" spans="1:20" x14ac:dyDescent="0.25">
      <c r="A1" s="3" t="s">
        <v>0</v>
      </c>
      <c r="B1" s="4"/>
      <c r="C1" s="4"/>
      <c r="D1" s="4"/>
      <c r="E1" s="4"/>
      <c r="F1" s="4"/>
      <c r="G1" s="4"/>
      <c r="H1" s="4"/>
      <c r="I1" s="5"/>
      <c r="J1" s="5"/>
      <c r="K1" s="22" t="s">
        <v>4</v>
      </c>
      <c r="M1" s="70"/>
      <c r="N1" s="71"/>
      <c r="O1" s="71"/>
      <c r="P1" s="71"/>
      <c r="Q1" s="71"/>
      <c r="R1" s="71"/>
      <c r="S1" s="72"/>
      <c r="T1" s="35" t="s">
        <v>35</v>
      </c>
    </row>
    <row r="2" spans="1:20" x14ac:dyDescent="0.25">
      <c r="A2" s="3" t="s">
        <v>1</v>
      </c>
      <c r="B2" s="4"/>
      <c r="C2" s="4"/>
      <c r="D2" s="4"/>
      <c r="E2" s="4"/>
      <c r="G2" s="4"/>
      <c r="H2" s="4"/>
      <c r="I2" s="5"/>
      <c r="J2" s="5"/>
      <c r="K2" s="22"/>
      <c r="M2" s="70"/>
      <c r="N2" s="71"/>
      <c r="O2" s="71"/>
      <c r="P2" s="71"/>
      <c r="Q2" s="71"/>
      <c r="R2" s="71"/>
      <c r="S2" s="72"/>
      <c r="T2" s="35" t="s">
        <v>36</v>
      </c>
    </row>
    <row r="3" spans="1:20" x14ac:dyDescent="0.25">
      <c r="A3" s="3" t="s">
        <v>2</v>
      </c>
      <c r="B3" s="3"/>
      <c r="C3" s="3"/>
      <c r="D3" s="3"/>
      <c r="E3" s="3"/>
      <c r="F3" s="3"/>
      <c r="G3" s="3"/>
      <c r="H3" s="4"/>
      <c r="I3" s="5"/>
      <c r="J3" s="5"/>
      <c r="K3" s="22" t="s">
        <v>5</v>
      </c>
      <c r="M3" s="70"/>
      <c r="N3" s="71"/>
      <c r="O3" s="71"/>
      <c r="P3" s="71"/>
      <c r="Q3" s="71"/>
      <c r="R3" s="71"/>
      <c r="S3" s="72"/>
      <c r="T3" s="36"/>
    </row>
    <row r="4" spans="1:20" x14ac:dyDescent="0.25">
      <c r="A4" s="3" t="s">
        <v>3</v>
      </c>
      <c r="B4" s="3"/>
      <c r="C4" s="3"/>
      <c r="D4" s="3"/>
      <c r="E4" s="3"/>
      <c r="F4" s="3"/>
      <c r="G4" s="3"/>
      <c r="H4" s="4"/>
      <c r="I4" s="5"/>
      <c r="J4" s="5"/>
      <c r="K4" s="22"/>
      <c r="M4" s="70"/>
      <c r="N4" s="71"/>
      <c r="O4" s="71"/>
      <c r="P4" s="71"/>
      <c r="Q4" s="71"/>
      <c r="R4" s="71"/>
      <c r="S4" s="72"/>
      <c r="T4" s="23" t="s">
        <v>27</v>
      </c>
    </row>
    <row r="5" spans="1:20" x14ac:dyDescent="0.25">
      <c r="A5" s="4"/>
      <c r="B5" s="3"/>
      <c r="C5" s="3"/>
      <c r="D5" s="3"/>
      <c r="E5" s="3"/>
      <c r="F5" s="3"/>
      <c r="G5" s="3"/>
      <c r="H5" s="4"/>
      <c r="I5" s="5"/>
      <c r="J5" s="5"/>
      <c r="K5" s="22" t="s">
        <v>6</v>
      </c>
      <c r="M5" s="70"/>
      <c r="N5" s="71"/>
      <c r="O5" s="71"/>
      <c r="P5" s="71"/>
      <c r="Q5" s="71"/>
      <c r="R5" s="71"/>
      <c r="S5" s="72"/>
      <c r="T5" s="37">
        <v>3.1</v>
      </c>
    </row>
    <row r="6" spans="1:20" x14ac:dyDescent="0.25">
      <c r="A6" s="4"/>
      <c r="B6" s="3"/>
      <c r="C6" s="3"/>
      <c r="D6" s="3"/>
      <c r="E6" s="3"/>
      <c r="F6" s="3"/>
      <c r="G6" s="3"/>
      <c r="H6" s="4"/>
      <c r="I6" s="5"/>
      <c r="J6" s="5"/>
      <c r="K6" s="22"/>
      <c r="M6" s="70"/>
      <c r="N6" s="71"/>
      <c r="O6" s="71"/>
      <c r="P6" s="71"/>
      <c r="Q6" s="71"/>
      <c r="R6" s="71"/>
      <c r="S6" s="72"/>
      <c r="T6" s="37">
        <v>3.6</v>
      </c>
    </row>
    <row r="7" spans="1:20" x14ac:dyDescent="0.25">
      <c r="A7" s="3" t="s">
        <v>10</v>
      </c>
      <c r="B7" s="3"/>
      <c r="C7" s="3"/>
      <c r="D7" s="3"/>
      <c r="E7" s="3"/>
      <c r="F7" s="3"/>
      <c r="G7" s="3"/>
      <c r="H7" s="4"/>
      <c r="I7" s="5"/>
      <c r="J7" s="5"/>
      <c r="K7" s="22" t="s">
        <v>7</v>
      </c>
      <c r="M7" s="70"/>
      <c r="N7" s="71"/>
      <c r="O7" s="71"/>
      <c r="P7" s="71"/>
      <c r="Q7" s="71"/>
      <c r="R7" s="71"/>
      <c r="S7" s="72"/>
      <c r="T7" s="37">
        <v>3.7</v>
      </c>
    </row>
    <row r="8" spans="1:20" x14ac:dyDescent="0.25">
      <c r="A8" s="17" t="s">
        <v>28</v>
      </c>
      <c r="B8" s="42"/>
      <c r="C8" s="4"/>
      <c r="D8" s="17" t="s">
        <v>30</v>
      </c>
      <c r="E8" s="42"/>
      <c r="H8" s="73"/>
      <c r="I8" s="73"/>
      <c r="J8" s="4"/>
      <c r="K8" s="22"/>
      <c r="M8" s="70"/>
      <c r="N8" s="71"/>
      <c r="O8" s="71"/>
      <c r="P8" s="71"/>
      <c r="Q8" s="71"/>
      <c r="R8" s="71"/>
      <c r="S8" s="72"/>
      <c r="T8" s="37">
        <v>4.0999999999999996</v>
      </c>
    </row>
    <row r="9" spans="1:20" x14ac:dyDescent="0.25">
      <c r="A9" s="17" t="s">
        <v>29</v>
      </c>
      <c r="B9" s="42"/>
      <c r="C9" s="4"/>
      <c r="D9" s="21" t="s">
        <v>31</v>
      </c>
      <c r="E9" s="42"/>
      <c r="G9" s="24" t="s">
        <v>33</v>
      </c>
      <c r="H9" s="73"/>
      <c r="I9" s="73"/>
      <c r="J9" s="4"/>
      <c r="K9" s="22" t="s">
        <v>8</v>
      </c>
      <c r="M9" s="70"/>
      <c r="N9" s="71"/>
      <c r="O9" s="71"/>
      <c r="P9" s="71"/>
      <c r="Q9" s="71"/>
      <c r="R9" s="71"/>
      <c r="S9" s="72"/>
      <c r="T9" s="37">
        <v>4.5999999999999996</v>
      </c>
    </row>
    <row r="10" spans="1:20" x14ac:dyDescent="0.25">
      <c r="A10" s="21" t="s">
        <v>39</v>
      </c>
      <c r="B10" s="42"/>
      <c r="C10" s="4"/>
      <c r="D10" s="21" t="s">
        <v>40</v>
      </c>
      <c r="E10" s="42"/>
      <c r="F10" s="4"/>
      <c r="G10" s="25" t="s">
        <v>34</v>
      </c>
      <c r="H10" s="74"/>
      <c r="I10" s="74"/>
      <c r="J10" s="4"/>
      <c r="K10" s="22"/>
      <c r="M10" s="70"/>
      <c r="N10" s="71"/>
      <c r="O10" s="71"/>
      <c r="P10" s="71"/>
      <c r="Q10" s="71"/>
      <c r="R10" s="71"/>
      <c r="S10" s="72"/>
      <c r="T10" s="37">
        <v>5.0999999999999996</v>
      </c>
    </row>
    <row r="11" spans="1:20" ht="18.75" x14ac:dyDescent="0.25">
      <c r="A11" s="44" t="s">
        <v>27</v>
      </c>
      <c r="B11" s="3" t="s">
        <v>24</v>
      </c>
      <c r="C11" s="4"/>
      <c r="D11" s="4"/>
      <c r="E11" s="4"/>
      <c r="F11" s="4"/>
      <c r="G11" s="4"/>
      <c r="H11" s="4"/>
      <c r="I11" s="4"/>
      <c r="J11" s="4"/>
      <c r="K11" s="22" t="s">
        <v>9</v>
      </c>
      <c r="M11" s="75">
        <f ca="1">TODAY()</f>
        <v>44544</v>
      </c>
      <c r="N11" s="75"/>
      <c r="O11" s="75"/>
      <c r="P11" s="18"/>
      <c r="Q11" s="4"/>
      <c r="R11" s="4"/>
      <c r="S11" s="4"/>
      <c r="T11" s="37">
        <v>6.1</v>
      </c>
    </row>
    <row r="12" spans="1:20" ht="18.75" customHeight="1" x14ac:dyDescent="0.25">
      <c r="A12" s="40" t="s">
        <v>38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S12" s="4"/>
      <c r="T12" s="36"/>
    </row>
    <row r="13" spans="1:20" ht="15.75" x14ac:dyDescent="0.25">
      <c r="A13" s="9" t="s">
        <v>37</v>
      </c>
      <c r="B13" s="10">
        <v>14</v>
      </c>
      <c r="C13" s="10">
        <v>15</v>
      </c>
      <c r="D13" s="10">
        <v>16</v>
      </c>
      <c r="E13" s="10">
        <v>17</v>
      </c>
      <c r="F13" s="10">
        <v>18</v>
      </c>
      <c r="G13" s="10">
        <v>19</v>
      </c>
      <c r="H13" s="10">
        <v>20</v>
      </c>
      <c r="I13" s="10">
        <v>21</v>
      </c>
      <c r="J13" s="10">
        <v>22</v>
      </c>
      <c r="K13" s="10">
        <v>23</v>
      </c>
      <c r="L13" s="10">
        <v>24</v>
      </c>
      <c r="M13" s="10">
        <v>25</v>
      </c>
      <c r="N13" s="10">
        <v>26</v>
      </c>
      <c r="O13" s="10">
        <v>27</v>
      </c>
      <c r="P13" s="10">
        <v>28</v>
      </c>
      <c r="Q13" s="10">
        <v>29</v>
      </c>
      <c r="R13" s="10">
        <v>30</v>
      </c>
      <c r="S13" s="10">
        <v>31</v>
      </c>
      <c r="T13" s="38"/>
    </row>
    <row r="14" spans="1:20" ht="10.35" customHeight="1" x14ac:dyDescent="0.25">
      <c r="A14" s="19"/>
      <c r="B14" s="26" t="e">
        <f>B13*B13/4*3.14/10000*(A11-0.1)</f>
        <v>#VALUE!</v>
      </c>
      <c r="C14" s="26" t="e">
        <f>C13*C13/4*3.14/10000*(A11-0.1)</f>
        <v>#VALUE!</v>
      </c>
      <c r="D14" s="26" t="e">
        <f>D13*D13/4*3.14/10000*(A11-0.1)</f>
        <v>#VALUE!</v>
      </c>
      <c r="E14" s="26" t="e">
        <f>E13*E13/4*3.14/10000*(A11-0.1)</f>
        <v>#VALUE!</v>
      </c>
      <c r="F14" s="26" t="e">
        <f>F13*F13/4*3.14/10000*(A11-0.1)</f>
        <v>#VALUE!</v>
      </c>
      <c r="G14" s="26" t="e">
        <f>G13*G13/4*3.14/10000*(A11-0.1)</f>
        <v>#VALUE!</v>
      </c>
      <c r="H14" s="26" t="e">
        <f>H13*H13/4*3.14/10000*(A11-0.1)</f>
        <v>#VALUE!</v>
      </c>
      <c r="I14" s="26" t="e">
        <f>I13*I13/4*3.14/10000*(A11-0.1)</f>
        <v>#VALUE!</v>
      </c>
      <c r="J14" s="26" t="e">
        <f>J13*J13/4*3.14/10000*(A11-0.1)</f>
        <v>#VALUE!</v>
      </c>
      <c r="K14" s="26" t="e">
        <f>K13*K13/4*3.14/10000*(A11-0.1)</f>
        <v>#VALUE!</v>
      </c>
      <c r="L14" s="26" t="e">
        <f>L13*L13/4*3.14/10000*(A11-0.1)</f>
        <v>#VALUE!</v>
      </c>
      <c r="M14" s="26" t="e">
        <f>M13*M13/4*3.14/10000*(A11-0.1)</f>
        <v>#VALUE!</v>
      </c>
      <c r="N14" s="26" t="e">
        <f>N13*N13/4*3.14/10000*(A11-0.1)</f>
        <v>#VALUE!</v>
      </c>
      <c r="O14" s="26" t="e">
        <f>O13*O13/4*3.14/10000*(A11-0.1)</f>
        <v>#VALUE!</v>
      </c>
      <c r="P14" s="26" t="e">
        <f>P13*P13/4*3.14/10000*(A11-0.1)</f>
        <v>#VALUE!</v>
      </c>
      <c r="Q14" s="26" t="e">
        <f>Q13*Q13/4*3.14/10000*(A11-0.1)</f>
        <v>#VALUE!</v>
      </c>
      <c r="R14" s="26" t="e">
        <f>R13*R13/4*3.14/10000*(A11-0.1)</f>
        <v>#VALUE!</v>
      </c>
      <c r="S14" s="26" t="e">
        <f>S13*S13/4*3.14/10000*(A11-0.1)</f>
        <v>#VALUE!</v>
      </c>
      <c r="T14" s="34"/>
    </row>
    <row r="15" spans="1:20" ht="15.75" x14ac:dyDescent="0.25">
      <c r="A15" s="33" t="s">
        <v>12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6"/>
    </row>
    <row r="16" spans="1:20" ht="15.75" x14ac:dyDescent="0.25">
      <c r="A16" s="11" t="s">
        <v>13</v>
      </c>
      <c r="B16" s="12" t="e">
        <f>B14*B15</f>
        <v>#VALUE!</v>
      </c>
      <c r="C16" s="12" t="e">
        <f t="shared" ref="C16:S16" si="0">C14*C15</f>
        <v>#VALUE!</v>
      </c>
      <c r="D16" s="12" t="e">
        <f t="shared" si="0"/>
        <v>#VALUE!</v>
      </c>
      <c r="E16" s="12" t="e">
        <f t="shared" si="0"/>
        <v>#VALUE!</v>
      </c>
      <c r="F16" s="12" t="e">
        <f t="shared" si="0"/>
        <v>#VALUE!</v>
      </c>
      <c r="G16" s="12" t="e">
        <f t="shared" si="0"/>
        <v>#VALUE!</v>
      </c>
      <c r="H16" s="12" t="e">
        <f t="shared" si="0"/>
        <v>#VALUE!</v>
      </c>
      <c r="I16" s="12" t="e">
        <f t="shared" si="0"/>
        <v>#VALUE!</v>
      </c>
      <c r="J16" s="12" t="e">
        <f t="shared" si="0"/>
        <v>#VALUE!</v>
      </c>
      <c r="K16" s="12" t="e">
        <f t="shared" si="0"/>
        <v>#VALUE!</v>
      </c>
      <c r="L16" s="12" t="e">
        <f t="shared" si="0"/>
        <v>#VALUE!</v>
      </c>
      <c r="M16" s="12" t="e">
        <f t="shared" si="0"/>
        <v>#VALUE!</v>
      </c>
      <c r="N16" s="12" t="e">
        <f t="shared" si="0"/>
        <v>#VALUE!</v>
      </c>
      <c r="O16" s="12" t="e">
        <f t="shared" si="0"/>
        <v>#VALUE!</v>
      </c>
      <c r="P16" s="12" t="e">
        <f t="shared" si="0"/>
        <v>#VALUE!</v>
      </c>
      <c r="Q16" s="12" t="e">
        <f t="shared" si="0"/>
        <v>#VALUE!</v>
      </c>
      <c r="R16" s="12" t="e">
        <f t="shared" si="0"/>
        <v>#VALUE!</v>
      </c>
      <c r="S16" s="12" t="e">
        <f t="shared" si="0"/>
        <v>#VALUE!</v>
      </c>
      <c r="T16" s="41" t="s">
        <v>41</v>
      </c>
    </row>
    <row r="17" spans="1:20" ht="15.75" x14ac:dyDescent="0.25">
      <c r="A17" s="11" t="s">
        <v>14</v>
      </c>
      <c r="B17" s="13" t="s">
        <v>16</v>
      </c>
      <c r="C17" s="80" t="s">
        <v>17</v>
      </c>
      <c r="D17" s="81"/>
      <c r="E17" s="81"/>
      <c r="F17" s="81"/>
      <c r="G17" s="82"/>
      <c r="H17" s="79" t="s">
        <v>18</v>
      </c>
      <c r="I17" s="77"/>
      <c r="J17" s="77"/>
      <c r="K17" s="77"/>
      <c r="L17" s="78"/>
      <c r="M17" s="79" t="s">
        <v>19</v>
      </c>
      <c r="N17" s="77"/>
      <c r="O17" s="77"/>
      <c r="P17" s="77"/>
      <c r="Q17" s="78"/>
      <c r="R17" s="79" t="s">
        <v>20</v>
      </c>
      <c r="S17" s="78"/>
      <c r="T17" s="38"/>
    </row>
    <row r="18" spans="1:20" ht="15.75" x14ac:dyDescent="0.25">
      <c r="A18" s="11" t="s">
        <v>15</v>
      </c>
      <c r="B18" s="14" t="e">
        <f>B16</f>
        <v>#VALUE!</v>
      </c>
      <c r="C18" s="76" t="e">
        <f>SUM(C16:G16)</f>
        <v>#VALUE!</v>
      </c>
      <c r="D18" s="77"/>
      <c r="E18" s="77"/>
      <c r="F18" s="77"/>
      <c r="G18" s="78"/>
      <c r="H18" s="76" t="e">
        <f>SUM(H16:L16)</f>
        <v>#VALUE!</v>
      </c>
      <c r="I18" s="77"/>
      <c r="J18" s="77"/>
      <c r="K18" s="77"/>
      <c r="L18" s="78"/>
      <c r="M18" s="76" t="e">
        <f>SUM(M16:Q16)</f>
        <v>#VALUE!</v>
      </c>
      <c r="N18" s="77"/>
      <c r="O18" s="77"/>
      <c r="P18" s="77"/>
      <c r="Q18" s="78"/>
      <c r="R18" s="79"/>
      <c r="S18" s="78"/>
      <c r="T18" s="38"/>
    </row>
    <row r="19" spans="1:20" ht="15.7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38"/>
    </row>
    <row r="20" spans="1:20" ht="15.75" x14ac:dyDescent="0.25">
      <c r="A20" s="9" t="s">
        <v>37</v>
      </c>
      <c r="B20" s="10">
        <v>32</v>
      </c>
      <c r="C20" s="10">
        <v>33</v>
      </c>
      <c r="D20" s="10">
        <v>34</v>
      </c>
      <c r="E20" s="10">
        <v>35</v>
      </c>
      <c r="F20" s="10">
        <v>36</v>
      </c>
      <c r="G20" s="10">
        <v>37</v>
      </c>
      <c r="H20" s="10">
        <v>38</v>
      </c>
      <c r="I20" s="10">
        <v>39</v>
      </c>
      <c r="J20" s="10">
        <v>40</v>
      </c>
      <c r="K20" s="10">
        <v>41</v>
      </c>
      <c r="L20" s="10">
        <v>42</v>
      </c>
      <c r="M20" s="10">
        <v>43</v>
      </c>
      <c r="N20" s="10">
        <v>44</v>
      </c>
      <c r="O20" s="10">
        <v>45</v>
      </c>
      <c r="P20" s="10">
        <v>46</v>
      </c>
      <c r="Q20" s="10">
        <v>47</v>
      </c>
      <c r="R20" s="10">
        <v>48</v>
      </c>
      <c r="S20" s="10">
        <v>49</v>
      </c>
      <c r="T20" s="34"/>
    </row>
    <row r="21" spans="1:20" ht="10.35" customHeight="1" x14ac:dyDescent="0.25">
      <c r="A21" s="19"/>
      <c r="B21" s="26" t="e">
        <f>B20*B20/4*3.14/10000*(A11-0.1)</f>
        <v>#VALUE!</v>
      </c>
      <c r="C21" s="26" t="e">
        <f>C20*C20/4*3.14/10000*(A11-0.1)</f>
        <v>#VALUE!</v>
      </c>
      <c r="D21" s="26" t="e">
        <f>D20*D20/4*3.14/10000*(A11-0.1)</f>
        <v>#VALUE!</v>
      </c>
      <c r="E21" s="26" t="e">
        <f>E20*E20/4*3.14/10000*(A11-0.1)</f>
        <v>#VALUE!</v>
      </c>
      <c r="F21" s="26" t="e">
        <f>F20*F20/4*3.14/10000*(A11-0.1)</f>
        <v>#VALUE!</v>
      </c>
      <c r="G21" s="26" t="e">
        <f>G20*G20/4*3.14/10000*(A11-0.1)</f>
        <v>#VALUE!</v>
      </c>
      <c r="H21" s="26" t="e">
        <f>H20*H20/4*3.14/10000*(A11-0.1)</f>
        <v>#VALUE!</v>
      </c>
      <c r="I21" s="26" t="e">
        <f>I20*I20/4*3.14/10000*(A11-0.1)</f>
        <v>#VALUE!</v>
      </c>
      <c r="J21" s="26" t="e">
        <f>J20*J20/4*3.14/10000*(A11-0.1)</f>
        <v>#VALUE!</v>
      </c>
      <c r="K21" s="26" t="e">
        <f>K20*K20/4*3.14/10000*(A11-0.1)</f>
        <v>#VALUE!</v>
      </c>
      <c r="L21" s="26" t="e">
        <f>L20*L20/4*3.14/10000*(A11-0.1)</f>
        <v>#VALUE!</v>
      </c>
      <c r="M21" s="26" t="e">
        <f>M20*M20/4*3.14/10000*(A11-0.1)</f>
        <v>#VALUE!</v>
      </c>
      <c r="N21" s="26" t="e">
        <f>N20*N20/4*3.14/10000*(A11-0.1)</f>
        <v>#VALUE!</v>
      </c>
      <c r="O21" s="26" t="e">
        <f>O20*O20/4*3.14/10000*(A11-0.1)</f>
        <v>#VALUE!</v>
      </c>
      <c r="P21" s="26" t="e">
        <f>P20*P20/4*3.14/10000*(A11-0.1)</f>
        <v>#VALUE!</v>
      </c>
      <c r="Q21" s="26" t="e">
        <f>Q20*Q20/4*3.14/10000*(A11-0.1)</f>
        <v>#VALUE!</v>
      </c>
      <c r="R21" s="26" t="e">
        <f>R20*R20/4*3.14/10000*(A11-0.1)</f>
        <v>#VALUE!</v>
      </c>
      <c r="S21" s="26" t="e">
        <f>S20*S20/4*3.14/10000*(A11-0.1)</f>
        <v>#VALUE!</v>
      </c>
      <c r="T21" s="34"/>
    </row>
    <row r="22" spans="1:20" ht="15.75" x14ac:dyDescent="0.25">
      <c r="A22" s="33" t="s">
        <v>12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4"/>
    </row>
    <row r="23" spans="1:20" ht="15.75" x14ac:dyDescent="0.25">
      <c r="A23" s="11" t="s">
        <v>13</v>
      </c>
      <c r="B23" s="12" t="e">
        <f>B21*B22</f>
        <v>#VALUE!</v>
      </c>
      <c r="C23" s="12" t="e">
        <f t="shared" ref="C23:S23" si="1">C21*C22</f>
        <v>#VALUE!</v>
      </c>
      <c r="D23" s="12" t="e">
        <f t="shared" si="1"/>
        <v>#VALUE!</v>
      </c>
      <c r="E23" s="12" t="e">
        <f t="shared" si="1"/>
        <v>#VALUE!</v>
      </c>
      <c r="F23" s="12" t="e">
        <f t="shared" si="1"/>
        <v>#VALUE!</v>
      </c>
      <c r="G23" s="12" t="e">
        <f t="shared" si="1"/>
        <v>#VALUE!</v>
      </c>
      <c r="H23" s="12" t="e">
        <f t="shared" si="1"/>
        <v>#VALUE!</v>
      </c>
      <c r="I23" s="12" t="e">
        <f t="shared" si="1"/>
        <v>#VALUE!</v>
      </c>
      <c r="J23" s="12" t="e">
        <f t="shared" si="1"/>
        <v>#VALUE!</v>
      </c>
      <c r="K23" s="12" t="e">
        <f t="shared" si="1"/>
        <v>#VALUE!</v>
      </c>
      <c r="L23" s="12" t="e">
        <f t="shared" si="1"/>
        <v>#VALUE!</v>
      </c>
      <c r="M23" s="12" t="e">
        <f t="shared" si="1"/>
        <v>#VALUE!</v>
      </c>
      <c r="N23" s="12" t="e">
        <f t="shared" si="1"/>
        <v>#VALUE!</v>
      </c>
      <c r="O23" s="12" t="e">
        <f t="shared" si="1"/>
        <v>#VALUE!</v>
      </c>
      <c r="P23" s="12" t="e">
        <f t="shared" si="1"/>
        <v>#VALUE!</v>
      </c>
      <c r="Q23" s="12" t="e">
        <f t="shared" si="1"/>
        <v>#VALUE!</v>
      </c>
      <c r="R23" s="12" t="e">
        <f t="shared" si="1"/>
        <v>#VALUE!</v>
      </c>
      <c r="S23" s="12" t="e">
        <f t="shared" si="1"/>
        <v>#VALUE!</v>
      </c>
      <c r="T23" s="34"/>
    </row>
    <row r="24" spans="1:20" ht="15.75" x14ac:dyDescent="0.25">
      <c r="A24" s="11" t="s">
        <v>14</v>
      </c>
      <c r="B24" s="79" t="s">
        <v>20</v>
      </c>
      <c r="C24" s="77"/>
      <c r="D24" s="78"/>
      <c r="E24" s="79" t="s">
        <v>21</v>
      </c>
      <c r="F24" s="77"/>
      <c r="G24" s="77"/>
      <c r="H24" s="77"/>
      <c r="I24" s="78"/>
      <c r="J24" s="79">
        <v>4</v>
      </c>
      <c r="K24" s="77"/>
      <c r="L24" s="77"/>
      <c r="M24" s="77"/>
      <c r="N24" s="77"/>
      <c r="O24" s="77"/>
      <c r="P24" s="77"/>
      <c r="Q24" s="77"/>
      <c r="R24" s="77"/>
      <c r="S24" s="78"/>
      <c r="T24" s="34"/>
    </row>
    <row r="25" spans="1:20" ht="15.75" x14ac:dyDescent="0.25">
      <c r="A25" s="11" t="s">
        <v>15</v>
      </c>
      <c r="B25" s="76" t="e">
        <f>R16+S16+B23+C23+D23</f>
        <v>#VALUE!</v>
      </c>
      <c r="C25" s="87"/>
      <c r="D25" s="88"/>
      <c r="E25" s="76" t="e">
        <f>SUM(E23:I23)</f>
        <v>#VALUE!</v>
      </c>
      <c r="F25" s="77"/>
      <c r="G25" s="77"/>
      <c r="H25" s="77"/>
      <c r="I25" s="78"/>
      <c r="J25" s="76" t="e">
        <f>SUM(J23:S23)</f>
        <v>#VALUE!</v>
      </c>
      <c r="K25" s="77"/>
      <c r="L25" s="77"/>
      <c r="M25" s="77"/>
      <c r="N25" s="77"/>
      <c r="O25" s="77"/>
      <c r="P25" s="77"/>
      <c r="Q25" s="77"/>
      <c r="R25" s="77"/>
      <c r="S25" s="78"/>
      <c r="T25" s="34"/>
    </row>
    <row r="26" spans="1:20" ht="15.75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38"/>
    </row>
    <row r="27" spans="1:20" ht="15.75" x14ac:dyDescent="0.25">
      <c r="A27" s="9" t="s">
        <v>37</v>
      </c>
      <c r="B27" s="10">
        <v>50</v>
      </c>
      <c r="C27" s="10">
        <v>51</v>
      </c>
      <c r="D27" s="10">
        <v>52</v>
      </c>
      <c r="E27" s="10">
        <v>53</v>
      </c>
      <c r="F27" s="10">
        <v>54</v>
      </c>
      <c r="G27" s="10">
        <v>55</v>
      </c>
      <c r="H27" s="10">
        <v>56</v>
      </c>
      <c r="I27" s="10">
        <v>57</v>
      </c>
      <c r="J27" s="10">
        <v>58</v>
      </c>
      <c r="K27" s="10">
        <v>59</v>
      </c>
      <c r="L27" s="45"/>
      <c r="M27" s="7"/>
      <c r="N27" s="16" t="s">
        <v>26</v>
      </c>
      <c r="O27" s="7"/>
      <c r="P27" s="7"/>
      <c r="Q27" s="7"/>
      <c r="R27" s="7"/>
      <c r="S27" s="7"/>
      <c r="T27" s="38"/>
    </row>
    <row r="28" spans="1:20" ht="10.35" customHeight="1" x14ac:dyDescent="0.25">
      <c r="A28" s="19"/>
      <c r="B28" s="26" t="e">
        <f>B27*B27/4*3.14/10000*(A11-0.1)</f>
        <v>#VALUE!</v>
      </c>
      <c r="C28" s="26" t="e">
        <f>C27*C27/4*3.14/10000*(A11-0.1)</f>
        <v>#VALUE!</v>
      </c>
      <c r="D28" s="26" t="e">
        <f>D27*D27/4*3.14/10000*(A11-0.1)</f>
        <v>#VALUE!</v>
      </c>
      <c r="E28" s="26" t="e">
        <f>E27*E27/4*3.14/10000*(A11-0.1)</f>
        <v>#VALUE!</v>
      </c>
      <c r="F28" s="26" t="e">
        <f>F27*F27/4*3.14/10000*(A11-0.1)</f>
        <v>#VALUE!</v>
      </c>
      <c r="G28" s="26" t="e">
        <f>G27*G27/4*3.14/10000*(A11-0.1)</f>
        <v>#VALUE!</v>
      </c>
      <c r="H28" s="26" t="e">
        <f>H27*H27/4*3.14/10000*(A11-0.1)</f>
        <v>#VALUE!</v>
      </c>
      <c r="I28" s="26" t="e">
        <f>I27*I27/4*3.14/10000*(A11-0.1)</f>
        <v>#VALUE!</v>
      </c>
      <c r="J28" s="26" t="e">
        <f>J27*J27/4*3.14/10000*(A11-0.1)</f>
        <v>#VALUE!</v>
      </c>
      <c r="K28" s="26" t="e">
        <f>K27*K27/4*3.14/10000*(A11-0.1)</f>
        <v>#VALUE!</v>
      </c>
      <c r="L28" s="46"/>
      <c r="M28" s="7"/>
      <c r="N28" s="15"/>
      <c r="O28" s="7"/>
      <c r="P28" s="7"/>
      <c r="Q28" s="7"/>
      <c r="R28" s="7"/>
      <c r="S28" s="7"/>
      <c r="T28" s="38"/>
    </row>
    <row r="29" spans="1:20" ht="15.75" x14ac:dyDescent="0.25">
      <c r="A29" s="33" t="s">
        <v>12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47"/>
      <c r="N29" s="27"/>
      <c r="O29" s="56" t="s">
        <v>25</v>
      </c>
      <c r="P29" s="83">
        <f>T29+T30+T31</f>
        <v>0</v>
      </c>
      <c r="Q29" s="83"/>
      <c r="R29" s="83"/>
      <c r="S29" s="6"/>
      <c r="T29" s="35">
        <f>SUM(B15:S15)</f>
        <v>0</v>
      </c>
    </row>
    <row r="30" spans="1:20" ht="15.75" x14ac:dyDescent="0.25">
      <c r="A30" s="11" t="s">
        <v>13</v>
      </c>
      <c r="B30" s="12" t="e">
        <f>B28*B29</f>
        <v>#VALUE!</v>
      </c>
      <c r="C30" s="12" t="e">
        <f t="shared" ref="C30:K30" si="2">C28*C29</f>
        <v>#VALUE!</v>
      </c>
      <c r="D30" s="12" t="e">
        <f t="shared" si="2"/>
        <v>#VALUE!</v>
      </c>
      <c r="E30" s="12" t="e">
        <f t="shared" si="2"/>
        <v>#VALUE!</v>
      </c>
      <c r="F30" s="12" t="e">
        <f t="shared" si="2"/>
        <v>#VALUE!</v>
      </c>
      <c r="G30" s="12" t="e">
        <f t="shared" si="2"/>
        <v>#VALUE!</v>
      </c>
      <c r="H30" s="12" t="e">
        <f t="shared" si="2"/>
        <v>#VALUE!</v>
      </c>
      <c r="I30" s="12" t="e">
        <f t="shared" si="2"/>
        <v>#VALUE!</v>
      </c>
      <c r="J30" s="12" t="e">
        <f t="shared" si="2"/>
        <v>#VALUE!</v>
      </c>
      <c r="K30" s="12" t="e">
        <f t="shared" si="2"/>
        <v>#VALUE!</v>
      </c>
      <c r="L30" s="48"/>
      <c r="M30" s="6"/>
      <c r="N30" s="28"/>
      <c r="O30" s="29"/>
      <c r="P30" s="83"/>
      <c r="Q30" s="83"/>
      <c r="R30" s="83"/>
      <c r="S30" s="6"/>
      <c r="T30" s="35">
        <f>SUM(B22:S22)</f>
        <v>0</v>
      </c>
    </row>
    <row r="31" spans="1:20" ht="15.75" x14ac:dyDescent="0.25">
      <c r="A31" s="11" t="s">
        <v>14</v>
      </c>
      <c r="B31" s="85">
        <v>5</v>
      </c>
      <c r="C31" s="85"/>
      <c r="D31" s="85"/>
      <c r="E31" s="85"/>
      <c r="F31" s="85"/>
      <c r="G31" s="85"/>
      <c r="H31" s="85"/>
      <c r="I31" s="85"/>
      <c r="J31" s="85"/>
      <c r="K31" s="85"/>
      <c r="L31" s="49"/>
      <c r="M31" s="8"/>
      <c r="N31" s="27"/>
      <c r="O31" s="56" t="s">
        <v>42</v>
      </c>
      <c r="P31" s="84" t="e">
        <f>B18+C18+H18+M18+B25+E25+J25+B32</f>
        <v>#VALUE!</v>
      </c>
      <c r="Q31" s="84"/>
      <c r="R31" s="84"/>
      <c r="S31" s="8"/>
      <c r="T31" s="39">
        <f>SUM(B29:L29)</f>
        <v>0</v>
      </c>
    </row>
    <row r="32" spans="1:20" ht="15.75" x14ac:dyDescent="0.25">
      <c r="A32" s="11" t="s">
        <v>15</v>
      </c>
      <c r="B32" s="86" t="e">
        <f>SUM(B30:K30)</f>
        <v>#VALUE!</v>
      </c>
      <c r="C32" s="86"/>
      <c r="D32" s="86"/>
      <c r="E32" s="86"/>
      <c r="F32" s="86"/>
      <c r="G32" s="86"/>
      <c r="H32" s="86"/>
      <c r="I32" s="86"/>
      <c r="J32" s="86"/>
      <c r="K32" s="86"/>
      <c r="L32" s="50"/>
      <c r="M32" s="8"/>
      <c r="N32" s="30"/>
      <c r="O32" s="31"/>
      <c r="P32" s="84"/>
      <c r="Q32" s="84"/>
      <c r="R32" s="84"/>
      <c r="S32" s="8"/>
      <c r="T32" s="38"/>
    </row>
    <row r="33" spans="1:20" ht="10.3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38"/>
    </row>
  </sheetData>
  <sheetProtection password="C7AC" sheet="1" objects="1" scenarios="1" selectLockedCells="1"/>
  <mergeCells count="26">
    <mergeCell ref="P29:R30"/>
    <mergeCell ref="P31:R32"/>
    <mergeCell ref="B31:K31"/>
    <mergeCell ref="B32:K32"/>
    <mergeCell ref="B25:D25"/>
    <mergeCell ref="E25:I25"/>
    <mergeCell ref="J25:S25"/>
    <mergeCell ref="M11:O11"/>
    <mergeCell ref="M18:Q18"/>
    <mergeCell ref="R17:S17"/>
    <mergeCell ref="R18:S18"/>
    <mergeCell ref="B24:D24"/>
    <mergeCell ref="E24:I24"/>
    <mergeCell ref="J24:S24"/>
    <mergeCell ref="C17:G17"/>
    <mergeCell ref="C18:G18"/>
    <mergeCell ref="H17:L17"/>
    <mergeCell ref="H18:L18"/>
    <mergeCell ref="M17:Q17"/>
    <mergeCell ref="M1:S2"/>
    <mergeCell ref="M3:S4"/>
    <mergeCell ref="M5:S6"/>
    <mergeCell ref="M7:S8"/>
    <mergeCell ref="H8:I9"/>
    <mergeCell ref="M9:S10"/>
    <mergeCell ref="H10:I10"/>
  </mergeCells>
  <dataValidations count="4">
    <dataValidation type="list" allowBlank="1" showInputMessage="1" showErrorMessage="1" sqref="A11" xr:uid="{00000000-0002-0000-0000-000000000000}">
      <formula1>$T$4:$T$11</formula1>
    </dataValidation>
    <dataValidation type="list" allowBlank="1" showInputMessage="1" showErrorMessage="1" sqref="H10" xr:uid="{00000000-0002-0000-0000-000001000000}">
      <formula1>$T$1:$T$3</formula1>
    </dataValidation>
    <dataValidation type="list" allowBlank="1" showInputMessage="1" showErrorMessage="1" sqref="B8 B9 B10 E8 E9" xr:uid="{00000000-0002-0000-0000-000002000000}">
      <formula1>$T$16:$T$17</formula1>
    </dataValidation>
    <dataValidation type="whole" allowBlank="1" showInputMessage="1" showErrorMessage="1" sqref="E10" xr:uid="{00000000-0002-0000-0000-000003000000}">
      <formula1>2</formula1>
      <formula2>100</formula2>
    </dataValidation>
  </dataValidations>
  <pageMargins left="0.7" right="0.7" top="0.75" bottom="0.75" header="0.3" footer="0.3"/>
  <pageSetup paperSize="9" orientation="landscape" horizontalDpi="300" verticalDpi="300" r:id="rId1"/>
  <headerFooter>
    <oddHeader>&amp;L&amp;"-,Fett"&amp;16Waldbesitzerverein Schierling w.V.&amp;C&amp;K0070C0E-Mail:  post@wbv-schierling.de &amp;R&amp;"-,Fett"&amp;16Tel: 09451/948593    Fax: 09451/941113</oddHeader>
    <oddFooter xml:space="preserve">&amp;L&amp;5Waldbesitzerverein Schierling w.V. / Georg Blümel / Dez.2021 / Homepage / Abrechnung nur Werkseingangsmaß gültig / ohne Qualitätseinstufung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6"/>
  <sheetViews>
    <sheetView view="pageLayout" topLeftCell="A7" zoomScaleNormal="100" workbookViewId="0">
      <selection activeCell="A11" sqref="A11"/>
    </sheetView>
  </sheetViews>
  <sheetFormatPr baseColWidth="10" defaultColWidth="11.42578125" defaultRowHeight="15" x14ac:dyDescent="0.25"/>
  <cols>
    <col min="1" max="1" width="17" customWidth="1"/>
    <col min="2" max="3" width="6.28515625" customWidth="1"/>
    <col min="4" max="4" width="6.140625" customWidth="1"/>
    <col min="5" max="19" width="6.28515625" customWidth="1"/>
    <col min="20" max="20" width="0.42578125" style="36" customWidth="1"/>
    <col min="21" max="21" width="0.5703125" customWidth="1"/>
    <col min="22" max="25" width="6.5703125" customWidth="1"/>
  </cols>
  <sheetData>
    <row r="1" spans="1:25" ht="16.350000000000001" customHeight="1" x14ac:dyDescent="0.25">
      <c r="A1" s="3" t="s">
        <v>0</v>
      </c>
      <c r="B1" s="4"/>
      <c r="C1" s="4"/>
      <c r="D1" s="4"/>
      <c r="E1" s="4"/>
      <c r="F1" s="4"/>
      <c r="G1" s="4"/>
      <c r="H1" s="4"/>
      <c r="I1" s="5"/>
      <c r="J1" s="5"/>
      <c r="K1" s="22" t="s">
        <v>4</v>
      </c>
      <c r="M1" s="70"/>
      <c r="N1" s="71"/>
      <c r="O1" s="71"/>
      <c r="P1" s="71"/>
      <c r="Q1" s="71"/>
      <c r="R1" s="71"/>
      <c r="S1" s="72"/>
      <c r="T1" s="35" t="s">
        <v>35</v>
      </c>
    </row>
    <row r="2" spans="1:25" ht="16.350000000000001" customHeight="1" x14ac:dyDescent="0.25">
      <c r="A2" s="3" t="s">
        <v>1</v>
      </c>
      <c r="B2" s="4"/>
      <c r="C2" s="4"/>
      <c r="D2" s="4"/>
      <c r="E2" s="4"/>
      <c r="G2" s="4"/>
      <c r="H2" s="4"/>
      <c r="I2" s="5"/>
      <c r="J2" s="5"/>
      <c r="K2" s="22"/>
      <c r="M2" s="70"/>
      <c r="N2" s="71"/>
      <c r="O2" s="71"/>
      <c r="P2" s="71"/>
      <c r="Q2" s="71"/>
      <c r="R2" s="71"/>
      <c r="S2" s="72"/>
      <c r="T2" s="35" t="s">
        <v>36</v>
      </c>
    </row>
    <row r="3" spans="1:25" ht="16.350000000000001" customHeight="1" x14ac:dyDescent="0.25">
      <c r="A3" s="3" t="s">
        <v>2</v>
      </c>
      <c r="B3" s="3"/>
      <c r="C3" s="3"/>
      <c r="D3" s="3"/>
      <c r="E3" s="3"/>
      <c r="F3" s="3"/>
      <c r="G3" s="3"/>
      <c r="H3" s="4"/>
      <c r="I3" s="5"/>
      <c r="J3" s="5"/>
      <c r="K3" s="22" t="s">
        <v>5</v>
      </c>
      <c r="M3" s="70"/>
      <c r="N3" s="71"/>
      <c r="O3" s="71"/>
      <c r="P3" s="71"/>
      <c r="Q3" s="71"/>
      <c r="R3" s="71"/>
      <c r="S3" s="72"/>
    </row>
    <row r="4" spans="1:25" ht="16.350000000000001" customHeight="1" x14ac:dyDescent="0.25">
      <c r="A4" s="3" t="s">
        <v>3</v>
      </c>
      <c r="B4" s="3"/>
      <c r="C4" s="3"/>
      <c r="D4" s="3"/>
      <c r="E4" s="3"/>
      <c r="F4" s="3"/>
      <c r="G4" s="3"/>
      <c r="H4" s="4"/>
      <c r="I4" s="5"/>
      <c r="J4" s="5"/>
      <c r="K4" s="22"/>
      <c r="M4" s="70"/>
      <c r="N4" s="71"/>
      <c r="O4" s="71"/>
      <c r="P4" s="71"/>
      <c r="Q4" s="71"/>
      <c r="R4" s="71"/>
      <c r="S4" s="72"/>
      <c r="T4" s="23" t="s">
        <v>27</v>
      </c>
    </row>
    <row r="5" spans="1:25" x14ac:dyDescent="0.25">
      <c r="A5" s="4"/>
      <c r="B5" s="3"/>
      <c r="C5" s="3"/>
      <c r="D5" s="3"/>
      <c r="E5" s="3"/>
      <c r="F5" s="3"/>
      <c r="G5" s="3"/>
      <c r="H5" s="4"/>
      <c r="I5" s="5"/>
      <c r="J5" s="5"/>
      <c r="K5" s="22" t="s">
        <v>6</v>
      </c>
      <c r="M5" s="70"/>
      <c r="N5" s="71"/>
      <c r="O5" s="71"/>
      <c r="P5" s="71"/>
      <c r="Q5" s="71"/>
      <c r="R5" s="71"/>
      <c r="S5" s="72"/>
      <c r="T5" s="37">
        <v>3.1</v>
      </c>
    </row>
    <row r="6" spans="1:25" x14ac:dyDescent="0.25">
      <c r="A6" s="4"/>
      <c r="B6" s="3"/>
      <c r="C6" s="3"/>
      <c r="D6" s="3"/>
      <c r="E6" s="3"/>
      <c r="F6" s="3"/>
      <c r="G6" s="3"/>
      <c r="H6" s="4"/>
      <c r="I6" s="5"/>
      <c r="J6" s="5"/>
      <c r="K6" s="22"/>
      <c r="M6" s="70"/>
      <c r="N6" s="71"/>
      <c r="O6" s="71"/>
      <c r="P6" s="71"/>
      <c r="Q6" s="71"/>
      <c r="R6" s="71"/>
      <c r="S6" s="72"/>
      <c r="T6" s="37">
        <v>3.6</v>
      </c>
    </row>
    <row r="7" spans="1:25" x14ac:dyDescent="0.25">
      <c r="A7" s="3" t="s">
        <v>10</v>
      </c>
      <c r="B7" s="3"/>
      <c r="C7" s="3"/>
      <c r="D7" s="3"/>
      <c r="E7" s="3"/>
      <c r="F7" s="3"/>
      <c r="G7" s="3"/>
      <c r="H7" s="4"/>
      <c r="I7" s="5"/>
      <c r="J7" s="5"/>
      <c r="K7" s="22" t="s">
        <v>7</v>
      </c>
      <c r="M7" s="70"/>
      <c r="N7" s="71"/>
      <c r="O7" s="71"/>
      <c r="P7" s="71"/>
      <c r="Q7" s="71"/>
      <c r="R7" s="71"/>
      <c r="S7" s="72"/>
      <c r="T7" s="37">
        <v>3.7</v>
      </c>
    </row>
    <row r="8" spans="1:25" x14ac:dyDescent="0.25">
      <c r="A8" s="17" t="s">
        <v>28</v>
      </c>
      <c r="B8" s="42"/>
      <c r="C8" s="4"/>
      <c r="D8" s="17" t="s">
        <v>30</v>
      </c>
      <c r="E8" s="42"/>
      <c r="H8" s="73"/>
      <c r="I8" s="73"/>
      <c r="J8" s="4"/>
      <c r="K8" s="22"/>
      <c r="M8" s="70"/>
      <c r="N8" s="71"/>
      <c r="O8" s="71"/>
      <c r="P8" s="71"/>
      <c r="Q8" s="71"/>
      <c r="R8" s="71"/>
      <c r="S8" s="72"/>
      <c r="T8" s="37">
        <v>4.0999999999999996</v>
      </c>
    </row>
    <row r="9" spans="1:25" x14ac:dyDescent="0.25">
      <c r="A9" s="17" t="s">
        <v>29</v>
      </c>
      <c r="B9" s="42"/>
      <c r="C9" s="4"/>
      <c r="D9" s="21" t="s">
        <v>31</v>
      </c>
      <c r="E9" s="42"/>
      <c r="G9" s="24" t="s">
        <v>33</v>
      </c>
      <c r="H9" s="73"/>
      <c r="I9" s="73"/>
      <c r="J9" s="4"/>
      <c r="K9" s="22" t="s">
        <v>8</v>
      </c>
      <c r="M9" s="70"/>
      <c r="N9" s="71"/>
      <c r="O9" s="71"/>
      <c r="P9" s="71"/>
      <c r="Q9" s="71"/>
      <c r="R9" s="71"/>
      <c r="S9" s="72"/>
      <c r="T9" s="37">
        <v>4.5999999999999996</v>
      </c>
    </row>
    <row r="10" spans="1:25" x14ac:dyDescent="0.25">
      <c r="C10" s="4"/>
      <c r="D10" s="21" t="s">
        <v>40</v>
      </c>
      <c r="E10" s="42"/>
      <c r="F10" s="4"/>
      <c r="G10" s="25" t="s">
        <v>34</v>
      </c>
      <c r="H10" s="74"/>
      <c r="I10" s="74"/>
      <c r="J10" s="4"/>
      <c r="K10" s="22"/>
      <c r="M10" s="70"/>
      <c r="N10" s="71"/>
      <c r="O10" s="71"/>
      <c r="P10" s="71"/>
      <c r="Q10" s="71"/>
      <c r="R10" s="71"/>
      <c r="S10" s="72"/>
      <c r="T10" s="37">
        <v>5.0999999999999996</v>
      </c>
    </row>
    <row r="11" spans="1:25" ht="21.75" customHeight="1" x14ac:dyDescent="0.25">
      <c r="A11" s="44" t="s">
        <v>27</v>
      </c>
      <c r="B11" s="3" t="s">
        <v>24</v>
      </c>
      <c r="C11" s="4"/>
      <c r="D11" s="4"/>
      <c r="I11" s="4"/>
      <c r="J11" s="4"/>
      <c r="K11" s="22" t="s">
        <v>9</v>
      </c>
      <c r="L11" s="53"/>
      <c r="M11" s="75">
        <f ca="1">TODAY()</f>
        <v>44544</v>
      </c>
      <c r="N11" s="75"/>
      <c r="O11" s="75"/>
      <c r="P11" s="54"/>
      <c r="Q11" s="55"/>
      <c r="R11" s="55"/>
      <c r="S11" s="55"/>
      <c r="T11" s="37">
        <v>6.1</v>
      </c>
    </row>
    <row r="12" spans="1:25" ht="18.75" customHeight="1" x14ac:dyDescent="0.25">
      <c r="A12" s="43" t="s">
        <v>32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S12" s="4"/>
    </row>
    <row r="13" spans="1:25" ht="18.75" customHeight="1" x14ac:dyDescent="0.25">
      <c r="A13" s="9" t="s">
        <v>11</v>
      </c>
      <c r="B13" s="10">
        <v>14</v>
      </c>
      <c r="C13" s="10">
        <v>15</v>
      </c>
      <c r="D13" s="10">
        <v>16</v>
      </c>
      <c r="E13" s="10">
        <v>17</v>
      </c>
      <c r="F13" s="10">
        <v>18</v>
      </c>
      <c r="G13" s="10">
        <v>19</v>
      </c>
      <c r="H13" s="10">
        <v>20</v>
      </c>
      <c r="I13" s="10">
        <v>21</v>
      </c>
      <c r="J13" s="10">
        <v>22</v>
      </c>
      <c r="K13" s="10">
        <v>23</v>
      </c>
      <c r="L13" s="10">
        <v>24</v>
      </c>
      <c r="M13" s="10">
        <v>25</v>
      </c>
      <c r="N13" s="10">
        <v>26</v>
      </c>
      <c r="O13" s="10">
        <v>27</v>
      </c>
      <c r="P13" s="10">
        <v>28</v>
      </c>
      <c r="Q13" s="10">
        <v>29</v>
      </c>
      <c r="R13" s="10">
        <v>30</v>
      </c>
      <c r="S13" s="10">
        <v>31</v>
      </c>
      <c r="T13" s="38"/>
      <c r="U13" s="51"/>
      <c r="V13" s="2"/>
      <c r="W13" s="52"/>
      <c r="X13" s="1"/>
      <c r="Y13" s="1"/>
    </row>
    <row r="14" spans="1:25" s="20" customFormat="1" ht="10.35" customHeight="1" x14ac:dyDescent="0.15">
      <c r="A14" s="19"/>
      <c r="B14" s="26" t="e">
        <f>((B13-1)/2)*((B13-1)/2)*3.14/10000*(A11-0.1)</f>
        <v>#VALUE!</v>
      </c>
      <c r="C14" s="26" t="e">
        <f>((C13-1)/2)*((C13-1)/2)*3.14/10000*(A11-0.1)</f>
        <v>#VALUE!</v>
      </c>
      <c r="D14" s="26" t="e">
        <f>((D13-1)/2)*((D13-1)/2)*3.14/10000*(A11-0.1)</f>
        <v>#VALUE!</v>
      </c>
      <c r="E14" s="26" t="e">
        <f>((E13-1)/2)*((E13-1)/2)*3.14/10000*(A11-0.1)</f>
        <v>#VALUE!</v>
      </c>
      <c r="F14" s="26" t="e">
        <f>((F13-1)/2)*((F13-1)/2)*3.14/10000*(A11-0.1)</f>
        <v>#VALUE!</v>
      </c>
      <c r="G14" s="26" t="e">
        <f>((G13-1)/2)*((G13-1)/2)*3.14/10000*(A11-0.1)</f>
        <v>#VALUE!</v>
      </c>
      <c r="H14" s="26" t="e">
        <f>((H13-1)/2)*((H13-1)/2)*3.14/10000*(A11-0.1)</f>
        <v>#VALUE!</v>
      </c>
      <c r="I14" s="26" t="e">
        <f>((I13-1)/2)*((I13-1)/2)*3.14/10000*(A11-0.1)</f>
        <v>#VALUE!</v>
      </c>
      <c r="J14" s="26" t="e">
        <f>((J13-1)/2)*((J13-1)/2)*3.14/10000*(A11-0.1)</f>
        <v>#VALUE!</v>
      </c>
      <c r="K14" s="26" t="e">
        <f>((K13-1)/2)*((K13-1)/2)*3.14/10000*(A11-0.1)</f>
        <v>#VALUE!</v>
      </c>
      <c r="L14" s="26" t="e">
        <f>((L13-1)/2)*((L13-1)/2)*3.14/10000*(A11-0.1)</f>
        <v>#VALUE!</v>
      </c>
      <c r="M14" s="26" t="e">
        <f>((M13-1)/2)*((M13-1)/2)*3.14/10000*(A11-0.1)</f>
        <v>#VALUE!</v>
      </c>
      <c r="N14" s="26" t="e">
        <f>((N13-1)/2)*((N13-1)/2)*3.14/10000*(A11-0.1)</f>
        <v>#VALUE!</v>
      </c>
      <c r="O14" s="26" t="e">
        <f>((O13-2)/2)*((O13-2)/2)*3.14/10000*(A11-0.1)</f>
        <v>#VALUE!</v>
      </c>
      <c r="P14" s="26" t="e">
        <f>((P13-2)/2)*((P13-2)/2)*3.14/10000*(A11-0.1)</f>
        <v>#VALUE!</v>
      </c>
      <c r="Q14" s="26" t="e">
        <f>((Q13-2)/2)*((Q13-2)/2)*3.14/10000*(A11-0.1)</f>
        <v>#VALUE!</v>
      </c>
      <c r="R14" s="26" t="e">
        <f>((R13-2)/2)*((R13-2)/2)*3.14/10000*(A11-0.1)</f>
        <v>#VALUE!</v>
      </c>
      <c r="S14" s="26" t="e">
        <f>((S13-2)/2)*((S13-2)/2)*3.14/10000*(A11-0.1)</f>
        <v>#VALUE!</v>
      </c>
      <c r="T14" s="34"/>
    </row>
    <row r="15" spans="1:25" ht="15.75" x14ac:dyDescent="0.25">
      <c r="A15" s="33" t="s">
        <v>12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U15" s="1"/>
      <c r="V15" s="1"/>
      <c r="W15" s="1"/>
      <c r="X15" s="1"/>
      <c r="Y15" s="1"/>
    </row>
    <row r="16" spans="1:25" ht="15.75" x14ac:dyDescent="0.25">
      <c r="A16" s="11" t="s">
        <v>13</v>
      </c>
      <c r="B16" s="12" t="e">
        <f>B14*B15</f>
        <v>#VALUE!</v>
      </c>
      <c r="C16" s="12" t="e">
        <f t="shared" ref="C16:S16" si="0">C14*C15</f>
        <v>#VALUE!</v>
      </c>
      <c r="D16" s="12" t="e">
        <f t="shared" si="0"/>
        <v>#VALUE!</v>
      </c>
      <c r="E16" s="12" t="e">
        <f t="shared" si="0"/>
        <v>#VALUE!</v>
      </c>
      <c r="F16" s="12" t="e">
        <f t="shared" si="0"/>
        <v>#VALUE!</v>
      </c>
      <c r="G16" s="12" t="e">
        <f t="shared" si="0"/>
        <v>#VALUE!</v>
      </c>
      <c r="H16" s="12" t="e">
        <f t="shared" si="0"/>
        <v>#VALUE!</v>
      </c>
      <c r="I16" s="12" t="e">
        <f t="shared" si="0"/>
        <v>#VALUE!</v>
      </c>
      <c r="J16" s="12" t="e">
        <f t="shared" si="0"/>
        <v>#VALUE!</v>
      </c>
      <c r="K16" s="12" t="e">
        <f t="shared" si="0"/>
        <v>#VALUE!</v>
      </c>
      <c r="L16" s="12" t="e">
        <f t="shared" si="0"/>
        <v>#VALUE!</v>
      </c>
      <c r="M16" s="12" t="e">
        <f t="shared" si="0"/>
        <v>#VALUE!</v>
      </c>
      <c r="N16" s="12" t="e">
        <f t="shared" si="0"/>
        <v>#VALUE!</v>
      </c>
      <c r="O16" s="12" t="e">
        <f t="shared" si="0"/>
        <v>#VALUE!</v>
      </c>
      <c r="P16" s="12" t="e">
        <f t="shared" si="0"/>
        <v>#VALUE!</v>
      </c>
      <c r="Q16" s="12" t="e">
        <f t="shared" si="0"/>
        <v>#VALUE!</v>
      </c>
      <c r="R16" s="12" t="e">
        <f t="shared" si="0"/>
        <v>#VALUE!</v>
      </c>
      <c r="S16" s="12" t="e">
        <f t="shared" si="0"/>
        <v>#VALUE!</v>
      </c>
      <c r="T16" s="41" t="s">
        <v>41</v>
      </c>
      <c r="U16" s="1"/>
      <c r="V16" s="1"/>
      <c r="W16" s="1"/>
      <c r="X16" s="1"/>
      <c r="Y16" s="1"/>
    </row>
    <row r="17" spans="1:25" ht="15.75" x14ac:dyDescent="0.25">
      <c r="A17" s="11" t="s">
        <v>14</v>
      </c>
      <c r="B17" s="89" t="s">
        <v>16</v>
      </c>
      <c r="C17" s="89"/>
      <c r="D17" s="85" t="s">
        <v>17</v>
      </c>
      <c r="E17" s="85"/>
      <c r="F17" s="85"/>
      <c r="G17" s="85"/>
      <c r="H17" s="85"/>
      <c r="I17" s="85" t="s">
        <v>18</v>
      </c>
      <c r="J17" s="85"/>
      <c r="K17" s="85"/>
      <c r="L17" s="85"/>
      <c r="M17" s="85"/>
      <c r="N17" s="85" t="s">
        <v>19</v>
      </c>
      <c r="O17" s="85"/>
      <c r="P17" s="85"/>
      <c r="Q17" s="85"/>
      <c r="R17" s="85"/>
      <c r="S17" s="85"/>
      <c r="T17" s="38"/>
      <c r="U17" s="1"/>
      <c r="V17" s="1"/>
      <c r="W17" s="1"/>
      <c r="X17" s="1"/>
      <c r="Y17" s="1"/>
    </row>
    <row r="18" spans="1:25" ht="15.75" x14ac:dyDescent="0.25">
      <c r="A18" s="11" t="s">
        <v>15</v>
      </c>
      <c r="B18" s="86" t="e">
        <f>SUM(B16:C16)</f>
        <v>#VALUE!</v>
      </c>
      <c r="C18" s="85"/>
      <c r="D18" s="86" t="e">
        <f>SUM(D16:H16)</f>
        <v>#VALUE!</v>
      </c>
      <c r="E18" s="85"/>
      <c r="F18" s="85"/>
      <c r="G18" s="85"/>
      <c r="H18" s="85"/>
      <c r="I18" s="86" t="e">
        <f>SUM(I16:M16)</f>
        <v>#VALUE!</v>
      </c>
      <c r="J18" s="85"/>
      <c r="K18" s="85"/>
      <c r="L18" s="85"/>
      <c r="M18" s="85"/>
      <c r="N18" s="86" t="e">
        <f>SUM(N16:S16)</f>
        <v>#VALUE!</v>
      </c>
      <c r="O18" s="85"/>
      <c r="P18" s="85"/>
      <c r="Q18" s="85"/>
      <c r="R18" s="85"/>
      <c r="S18" s="85"/>
      <c r="T18" s="38"/>
      <c r="U18" s="1"/>
      <c r="V18" s="1"/>
      <c r="W18" s="1"/>
      <c r="X18" s="1"/>
      <c r="Y18" s="1"/>
    </row>
    <row r="19" spans="1:25" ht="10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38"/>
      <c r="U19" s="1"/>
      <c r="V19" s="1"/>
      <c r="W19" s="1"/>
      <c r="X19" s="1"/>
      <c r="Y19" s="1"/>
    </row>
    <row r="20" spans="1:25" ht="15.75" x14ac:dyDescent="0.25">
      <c r="A20" s="9" t="s">
        <v>11</v>
      </c>
      <c r="B20" s="10">
        <v>32</v>
      </c>
      <c r="C20" s="10">
        <v>33</v>
      </c>
      <c r="D20" s="10">
        <v>34</v>
      </c>
      <c r="E20" s="10">
        <v>35</v>
      </c>
      <c r="F20" s="10">
        <v>36</v>
      </c>
      <c r="G20" s="10">
        <v>37</v>
      </c>
      <c r="H20" s="10">
        <v>38</v>
      </c>
      <c r="I20" s="10">
        <v>39</v>
      </c>
      <c r="J20" s="10">
        <v>40</v>
      </c>
      <c r="K20" s="10">
        <v>41</v>
      </c>
      <c r="L20" s="10">
        <v>42</v>
      </c>
      <c r="M20" s="10">
        <v>43</v>
      </c>
      <c r="N20" s="10">
        <v>44</v>
      </c>
      <c r="O20" s="10">
        <v>45</v>
      </c>
      <c r="P20" s="10">
        <v>46</v>
      </c>
      <c r="Q20" s="10">
        <v>47</v>
      </c>
      <c r="R20" s="10">
        <v>48</v>
      </c>
      <c r="S20" s="10">
        <v>49</v>
      </c>
      <c r="T20" s="34"/>
      <c r="U20" s="2"/>
      <c r="V20" s="2"/>
      <c r="W20" s="1"/>
      <c r="X20" s="1"/>
      <c r="Y20" s="1"/>
    </row>
    <row r="21" spans="1:25" s="20" customFormat="1" ht="10.35" customHeight="1" x14ac:dyDescent="0.15">
      <c r="A21" s="19"/>
      <c r="B21" s="26" t="e">
        <f>((B20-2)/2)*((B20-2)/2)*3.14/10000*(A11-0.1)</f>
        <v>#VALUE!</v>
      </c>
      <c r="C21" s="26" t="e">
        <f>((C20-2)/2)*((C20-2)/2)*3.14/10000*(A11-0.1)</f>
        <v>#VALUE!</v>
      </c>
      <c r="D21" s="26" t="e">
        <f>((D20-2)/2)*((D20-2)/2)*3.14/10000*(A11-0.1)</f>
        <v>#VALUE!</v>
      </c>
      <c r="E21" s="26" t="e">
        <f>((E20-2)/2)*((E20-2)/2)*3.14/10000*(A11-0.1)</f>
        <v>#VALUE!</v>
      </c>
      <c r="F21" s="26" t="e">
        <f>((F20-2)/2)*((F20-2)/2)*3.14/10000*(A11-0.1)</f>
        <v>#VALUE!</v>
      </c>
      <c r="G21" s="26" t="e">
        <f>((G20-2)/2)*((G20-2)/2)*3.14/10000*(A11-0.1)</f>
        <v>#VALUE!</v>
      </c>
      <c r="H21" s="26" t="e">
        <f>((H20-2)/2)*((H20-2)/2)*3.14/10000*(A11-0.1)</f>
        <v>#VALUE!</v>
      </c>
      <c r="I21" s="26" t="e">
        <f>((I20-2)/2)*((I20-2)/2)*3.14/10000*(A11-0.1)</f>
        <v>#VALUE!</v>
      </c>
      <c r="J21" s="26" t="e">
        <f>((J20-2)/2)*((J20-2)/2)*3.14/10000*(A11-0.1)</f>
        <v>#VALUE!</v>
      </c>
      <c r="K21" s="26" t="e">
        <f>((K20-2)/2)*((K20-2)/2)*3.14/10000*(A11-0.1)</f>
        <v>#VALUE!</v>
      </c>
      <c r="L21" s="26" t="e">
        <f>((L20-2)/2)*((L20-2)/2)*3.14/10000*(A11-0.1)</f>
        <v>#VALUE!</v>
      </c>
      <c r="M21" s="26" t="e">
        <f>((M20-2)/2)*((M20-2)/2)*3.14/10000*(A11-0.1)</f>
        <v>#VALUE!</v>
      </c>
      <c r="N21" s="26" t="e">
        <f>((N20-2)/2)*((N20-2)/2)*3.14/10000*(A11-0.1)</f>
        <v>#VALUE!</v>
      </c>
      <c r="O21" s="26" t="e">
        <f>((O20-2)/2)*((O20-2)/2)*3.14/10000*(A11-0.1)</f>
        <v>#VALUE!</v>
      </c>
      <c r="P21" s="26" t="e">
        <f>((P20-2)/2)*((P20-2)/2)*3.14/10000*(A11-0.1)</f>
        <v>#VALUE!</v>
      </c>
      <c r="Q21" s="26" t="e">
        <f>((Q20-2)/2)*((Q20-2)/2)*3.14/10000*(A11-0.1)</f>
        <v>#VALUE!</v>
      </c>
      <c r="R21" s="26" t="e">
        <f>((R20-2)/2)*((R20-2)/2)*3.14/10000*(A11-0.1)</f>
        <v>#VALUE!</v>
      </c>
      <c r="S21" s="26" t="e">
        <f>((S20-2)/2)*((S20-2)/2)*3.14/10000*(A11-0.1)</f>
        <v>#VALUE!</v>
      </c>
      <c r="T21" s="34"/>
    </row>
    <row r="22" spans="1:25" ht="15.75" x14ac:dyDescent="0.25">
      <c r="A22" s="33" t="s">
        <v>12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4"/>
      <c r="U22" s="1"/>
      <c r="V22" s="1"/>
      <c r="W22" s="1"/>
      <c r="X22" s="1"/>
      <c r="Y22" s="1"/>
    </row>
    <row r="23" spans="1:25" ht="15.75" x14ac:dyDescent="0.25">
      <c r="A23" s="11" t="s">
        <v>13</v>
      </c>
      <c r="B23" s="12" t="e">
        <f>B21*B22</f>
        <v>#VALUE!</v>
      </c>
      <c r="C23" s="12" t="e">
        <f t="shared" ref="C23:S23" si="1">C21*C22</f>
        <v>#VALUE!</v>
      </c>
      <c r="D23" s="12" t="e">
        <f t="shared" si="1"/>
        <v>#VALUE!</v>
      </c>
      <c r="E23" s="12" t="e">
        <f t="shared" si="1"/>
        <v>#VALUE!</v>
      </c>
      <c r="F23" s="12" t="e">
        <f t="shared" si="1"/>
        <v>#VALUE!</v>
      </c>
      <c r="G23" s="12" t="e">
        <f t="shared" si="1"/>
        <v>#VALUE!</v>
      </c>
      <c r="H23" s="12" t="e">
        <f t="shared" si="1"/>
        <v>#VALUE!</v>
      </c>
      <c r="I23" s="12" t="e">
        <f t="shared" si="1"/>
        <v>#VALUE!</v>
      </c>
      <c r="J23" s="12" t="e">
        <f t="shared" si="1"/>
        <v>#VALUE!</v>
      </c>
      <c r="K23" s="12" t="e">
        <f t="shared" si="1"/>
        <v>#VALUE!</v>
      </c>
      <c r="L23" s="12" t="e">
        <f t="shared" si="1"/>
        <v>#VALUE!</v>
      </c>
      <c r="M23" s="12" t="e">
        <f t="shared" si="1"/>
        <v>#VALUE!</v>
      </c>
      <c r="N23" s="12" t="e">
        <f t="shared" si="1"/>
        <v>#VALUE!</v>
      </c>
      <c r="O23" s="12" t="e">
        <f t="shared" si="1"/>
        <v>#VALUE!</v>
      </c>
      <c r="P23" s="12" t="e">
        <f t="shared" si="1"/>
        <v>#VALUE!</v>
      </c>
      <c r="Q23" s="12" t="e">
        <f t="shared" si="1"/>
        <v>#VALUE!</v>
      </c>
      <c r="R23" s="12" t="e">
        <f t="shared" si="1"/>
        <v>#VALUE!</v>
      </c>
      <c r="S23" s="12" t="e">
        <f t="shared" si="1"/>
        <v>#VALUE!</v>
      </c>
      <c r="T23" s="34"/>
      <c r="U23" s="1"/>
      <c r="V23" s="1"/>
      <c r="W23" s="1"/>
      <c r="X23" s="1"/>
      <c r="Y23" s="1"/>
    </row>
    <row r="24" spans="1:25" ht="15.75" x14ac:dyDescent="0.25">
      <c r="A24" s="11" t="s">
        <v>14</v>
      </c>
      <c r="B24" s="85" t="s">
        <v>20</v>
      </c>
      <c r="C24" s="85"/>
      <c r="D24" s="85"/>
      <c r="E24" s="85"/>
      <c r="F24" s="85"/>
      <c r="G24" s="85" t="s">
        <v>21</v>
      </c>
      <c r="H24" s="85"/>
      <c r="I24" s="85"/>
      <c r="J24" s="85"/>
      <c r="K24" s="85"/>
      <c r="L24" s="85" t="s">
        <v>22</v>
      </c>
      <c r="M24" s="85"/>
      <c r="N24" s="85"/>
      <c r="O24" s="85"/>
      <c r="P24" s="85"/>
      <c r="Q24" s="85" t="s">
        <v>23</v>
      </c>
      <c r="R24" s="85"/>
      <c r="S24" s="85"/>
      <c r="T24" s="34"/>
      <c r="U24" s="1"/>
      <c r="V24" s="1"/>
      <c r="W24" s="1"/>
      <c r="X24" s="1"/>
      <c r="Y24" s="1"/>
    </row>
    <row r="25" spans="1:25" ht="15.75" x14ac:dyDescent="0.25">
      <c r="A25" s="11" t="s">
        <v>15</v>
      </c>
      <c r="B25" s="86" t="e">
        <f>SUM(B23:F23)</f>
        <v>#VALUE!</v>
      </c>
      <c r="C25" s="85"/>
      <c r="D25" s="85"/>
      <c r="E25" s="85"/>
      <c r="F25" s="85"/>
      <c r="G25" s="86" t="e">
        <f>SUM(G23:K23)</f>
        <v>#VALUE!</v>
      </c>
      <c r="H25" s="85"/>
      <c r="I25" s="85"/>
      <c r="J25" s="85"/>
      <c r="K25" s="85"/>
      <c r="L25" s="86" t="e">
        <f>SUM(L23:P23)</f>
        <v>#VALUE!</v>
      </c>
      <c r="M25" s="85"/>
      <c r="N25" s="85"/>
      <c r="O25" s="85"/>
      <c r="P25" s="85"/>
      <c r="Q25" s="86"/>
      <c r="R25" s="85"/>
      <c r="S25" s="85"/>
      <c r="T25" s="34"/>
      <c r="U25" s="1"/>
      <c r="V25" s="1"/>
      <c r="W25" s="1"/>
      <c r="X25" s="1"/>
      <c r="Y25" s="1"/>
    </row>
    <row r="26" spans="1:25" ht="8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38"/>
      <c r="U26" s="1"/>
      <c r="V26" s="1"/>
      <c r="W26" s="1"/>
      <c r="X26" s="1"/>
      <c r="Y26" s="1"/>
    </row>
    <row r="27" spans="1:25" ht="15.75" x14ac:dyDescent="0.25">
      <c r="A27" s="9" t="s">
        <v>11</v>
      </c>
      <c r="B27" s="10">
        <v>50</v>
      </c>
      <c r="C27" s="10">
        <v>51</v>
      </c>
      <c r="D27" s="10">
        <v>52</v>
      </c>
      <c r="E27" s="10">
        <v>53</v>
      </c>
      <c r="F27" s="10">
        <v>54</v>
      </c>
      <c r="G27" s="10">
        <v>55</v>
      </c>
      <c r="H27" s="10">
        <v>56</v>
      </c>
      <c r="I27" s="10">
        <v>57</v>
      </c>
      <c r="J27" s="10">
        <v>58</v>
      </c>
      <c r="K27" s="10">
        <v>59</v>
      </c>
      <c r="L27" s="10">
        <v>60</v>
      </c>
      <c r="M27" s="7"/>
      <c r="N27" s="16" t="s">
        <v>26</v>
      </c>
      <c r="O27" s="7"/>
      <c r="P27" s="7"/>
      <c r="Q27" s="7"/>
      <c r="R27" s="7"/>
      <c r="S27" s="7"/>
      <c r="T27" s="38"/>
      <c r="V27" s="2"/>
      <c r="W27" s="1"/>
      <c r="X27" s="1"/>
      <c r="Y27" s="1"/>
    </row>
    <row r="28" spans="1:25" ht="10.35" customHeight="1" x14ac:dyDescent="0.25">
      <c r="A28" s="19"/>
      <c r="B28" s="26" t="e">
        <f>((B27-3)/2)*((B27-3)/2)*3.14/10000*(A11-0.1)</f>
        <v>#VALUE!</v>
      </c>
      <c r="C28" s="26" t="e">
        <f>((C27-3)/2)*((C27-3)/2)*3.14/10000*(A11-0.1)</f>
        <v>#VALUE!</v>
      </c>
      <c r="D28" s="26" t="e">
        <f>((D27-3)/2)*((D27-3)/2)*3.14/10000*(A11-0.1)</f>
        <v>#VALUE!</v>
      </c>
      <c r="E28" s="26" t="e">
        <f>((E27-3)/2)*((E27-3)/2)*3.14/10000*(A11-0.1)</f>
        <v>#VALUE!</v>
      </c>
      <c r="F28" s="26" t="e">
        <f>((F27-3)/2)*((F27-3)/2)*3.14/10000*(A11-0.1)</f>
        <v>#VALUE!</v>
      </c>
      <c r="G28" s="26" t="e">
        <f>((G27-3)/2)*((G27-3)/2)*3.14/10000*(A11-0.1)</f>
        <v>#VALUE!</v>
      </c>
      <c r="H28" s="26" t="e">
        <f>((H27-3)/2)*((H27-3)/2)*3.14/10000*(A11-0.1)</f>
        <v>#VALUE!</v>
      </c>
      <c r="I28" s="26" t="e">
        <f>((I27-3)/2)*((I27-3)/2)*3.14/10000*(A11-0.1)</f>
        <v>#VALUE!</v>
      </c>
      <c r="J28" s="26" t="e">
        <f>((J27-3)/2)*((J27-3)/2)*3.14/10000*(A11-0.1)</f>
        <v>#VALUE!</v>
      </c>
      <c r="K28" s="26" t="e">
        <f>((K27-3)/2)*((K27-3)/2)*3.14/10000*(A11-0.1)</f>
        <v>#VALUE!</v>
      </c>
      <c r="L28" s="26" t="e">
        <f>((L27-3)/2)*((L27-3)/2)*3.14/10000*(A11-0.1)</f>
        <v>#VALUE!</v>
      </c>
      <c r="M28" s="7"/>
      <c r="N28" s="15"/>
      <c r="O28" s="7"/>
      <c r="P28" s="7"/>
      <c r="Q28" s="7"/>
      <c r="R28" s="7"/>
      <c r="S28" s="7"/>
      <c r="T28" s="38"/>
      <c r="U28" s="1"/>
      <c r="V28" s="1"/>
      <c r="W28" s="1"/>
      <c r="X28" s="1"/>
      <c r="Y28" s="1"/>
    </row>
    <row r="29" spans="1:25" ht="15.75" customHeight="1" x14ac:dyDescent="0.25">
      <c r="A29" s="33" t="s">
        <v>12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N29" s="27"/>
      <c r="O29" s="56" t="s">
        <v>25</v>
      </c>
      <c r="P29" s="83">
        <f>T29+T30+T31</f>
        <v>0</v>
      </c>
      <c r="Q29" s="83"/>
      <c r="R29" s="83"/>
      <c r="S29" s="6"/>
      <c r="T29" s="35">
        <f>SUM(B15:S15)</f>
        <v>0</v>
      </c>
      <c r="U29" s="1"/>
      <c r="V29" s="1"/>
      <c r="W29" s="1"/>
      <c r="X29" s="1"/>
      <c r="Y29" s="1"/>
    </row>
    <row r="30" spans="1:25" ht="15.75" customHeight="1" x14ac:dyDescent="0.25">
      <c r="A30" s="11" t="s">
        <v>13</v>
      </c>
      <c r="B30" s="12" t="e">
        <f>B28*B29</f>
        <v>#VALUE!</v>
      </c>
      <c r="C30" s="12" t="e">
        <f t="shared" ref="C30:L30" si="2">C28*C29</f>
        <v>#VALUE!</v>
      </c>
      <c r="D30" s="12" t="e">
        <f t="shared" si="2"/>
        <v>#VALUE!</v>
      </c>
      <c r="E30" s="12" t="e">
        <f t="shared" si="2"/>
        <v>#VALUE!</v>
      </c>
      <c r="F30" s="12" t="e">
        <f t="shared" si="2"/>
        <v>#VALUE!</v>
      </c>
      <c r="G30" s="12" t="e">
        <f t="shared" si="2"/>
        <v>#VALUE!</v>
      </c>
      <c r="H30" s="12" t="e">
        <f t="shared" si="2"/>
        <v>#VALUE!</v>
      </c>
      <c r="I30" s="12" t="e">
        <f t="shared" si="2"/>
        <v>#VALUE!</v>
      </c>
      <c r="J30" s="12" t="e">
        <f t="shared" si="2"/>
        <v>#VALUE!</v>
      </c>
      <c r="K30" s="12" t="e">
        <f t="shared" si="2"/>
        <v>#VALUE!</v>
      </c>
      <c r="L30" s="12" t="e">
        <f t="shared" si="2"/>
        <v>#VALUE!</v>
      </c>
      <c r="M30" s="6"/>
      <c r="N30" s="28"/>
      <c r="O30" s="29"/>
      <c r="P30" s="83"/>
      <c r="Q30" s="83"/>
      <c r="R30" s="83"/>
      <c r="S30" s="6"/>
      <c r="T30" s="35">
        <f>SUM(B22:S22)</f>
        <v>0</v>
      </c>
      <c r="U30" s="1"/>
      <c r="V30" s="1"/>
      <c r="W30" s="1"/>
      <c r="X30" s="1"/>
      <c r="Y30" s="1"/>
    </row>
    <row r="31" spans="1:25" ht="15.75" customHeight="1" x14ac:dyDescent="0.25">
      <c r="A31" s="11" t="s">
        <v>14</v>
      </c>
      <c r="B31" s="85" t="s">
        <v>23</v>
      </c>
      <c r="C31" s="85"/>
      <c r="D31" s="85"/>
      <c r="E31" s="85">
        <v>5</v>
      </c>
      <c r="F31" s="85"/>
      <c r="G31" s="85"/>
      <c r="H31" s="85"/>
      <c r="I31" s="85"/>
      <c r="J31" s="85"/>
      <c r="K31" s="85"/>
      <c r="L31" s="85"/>
      <c r="M31" s="8"/>
      <c r="N31" s="27"/>
      <c r="O31" s="56" t="s">
        <v>42</v>
      </c>
      <c r="P31" s="84" t="e">
        <f>E32+B32+L25+G25+B25+B18+D18+I18+N18</f>
        <v>#VALUE!</v>
      </c>
      <c r="Q31" s="84"/>
      <c r="R31" s="84"/>
      <c r="S31" s="8"/>
      <c r="T31" s="39">
        <f>SUM(B29:L29)</f>
        <v>0</v>
      </c>
      <c r="U31" s="1"/>
      <c r="V31" s="1"/>
      <c r="W31" s="1"/>
      <c r="X31" s="1"/>
      <c r="Y31" s="1"/>
    </row>
    <row r="32" spans="1:25" ht="15.75" customHeight="1" x14ac:dyDescent="0.25">
      <c r="A32" s="11" t="s">
        <v>15</v>
      </c>
      <c r="B32" s="86" t="e">
        <f>Q23+R23+S23+B30+C30+D30</f>
        <v>#VALUE!</v>
      </c>
      <c r="C32" s="85"/>
      <c r="D32" s="85"/>
      <c r="E32" s="86" t="e">
        <f>SUM(E30:L30)</f>
        <v>#VALUE!</v>
      </c>
      <c r="F32" s="85"/>
      <c r="G32" s="85"/>
      <c r="H32" s="85"/>
      <c r="I32" s="85"/>
      <c r="J32" s="85"/>
      <c r="K32" s="85"/>
      <c r="L32" s="85"/>
      <c r="M32" s="8"/>
      <c r="N32" s="30"/>
      <c r="O32" s="31"/>
      <c r="P32" s="84"/>
      <c r="Q32" s="84"/>
      <c r="R32" s="84"/>
      <c r="S32" s="8"/>
      <c r="T32" s="38"/>
      <c r="U32" s="1"/>
      <c r="V32" s="1"/>
      <c r="W32" s="1"/>
      <c r="X32" s="1"/>
      <c r="Y32" s="1"/>
    </row>
    <row r="33" spans="1:25" ht="10.3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O33" s="6"/>
      <c r="P33" s="6"/>
      <c r="Q33" s="6"/>
      <c r="R33" s="6"/>
      <c r="S33" s="6"/>
      <c r="T33" s="38"/>
      <c r="U33" s="1"/>
      <c r="V33" s="1"/>
      <c r="W33" s="1"/>
      <c r="X33" s="1"/>
      <c r="Y33" s="1"/>
    </row>
    <row r="34" spans="1:25" ht="16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38"/>
      <c r="U34" s="1"/>
      <c r="V34" s="1"/>
      <c r="W34" s="1"/>
      <c r="X34" s="1"/>
      <c r="Y34" s="1"/>
    </row>
    <row r="35" spans="1:25" ht="15.75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38"/>
      <c r="U35" s="1"/>
      <c r="V35" s="1"/>
      <c r="W35" s="1"/>
      <c r="X35" s="1"/>
      <c r="Y35" s="1"/>
    </row>
    <row r="36" spans="1:25" ht="15.75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38"/>
      <c r="U36" s="1"/>
      <c r="V36" s="1"/>
      <c r="W36" s="1"/>
      <c r="X36" s="1"/>
      <c r="Y36" s="1"/>
    </row>
    <row r="37" spans="1:25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38"/>
      <c r="U37" s="1"/>
      <c r="V37" s="1"/>
      <c r="W37" s="1"/>
      <c r="X37" s="1"/>
      <c r="Y37" s="1"/>
    </row>
    <row r="38" spans="1:25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38"/>
      <c r="U38" s="1"/>
      <c r="V38" s="1"/>
      <c r="W38" s="1"/>
      <c r="X38" s="1"/>
      <c r="Y38" s="1"/>
    </row>
    <row r="39" spans="1:25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38"/>
      <c r="U39" s="1"/>
      <c r="V39" s="1"/>
      <c r="W39" s="1"/>
      <c r="X39" s="1"/>
      <c r="Y39" s="1"/>
    </row>
    <row r="40" spans="1:25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38"/>
      <c r="U40" s="1"/>
      <c r="V40" s="1"/>
      <c r="W40" s="1"/>
      <c r="X40" s="1"/>
      <c r="Y40" s="1"/>
    </row>
    <row r="41" spans="1:25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38"/>
      <c r="U41" s="1"/>
      <c r="V41" s="1"/>
      <c r="W41" s="1"/>
      <c r="X41" s="1"/>
      <c r="Y41" s="1"/>
    </row>
    <row r="42" spans="1:25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38"/>
      <c r="U42" s="1"/>
      <c r="V42" s="1"/>
      <c r="W42" s="1"/>
      <c r="X42" s="1"/>
      <c r="Y42" s="1"/>
    </row>
    <row r="43" spans="1:25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38"/>
      <c r="U43" s="1"/>
      <c r="V43" s="1"/>
      <c r="W43" s="1"/>
      <c r="X43" s="1"/>
      <c r="Y43" s="1"/>
    </row>
    <row r="44" spans="1:25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38"/>
      <c r="U44" s="1"/>
      <c r="V44" s="1"/>
      <c r="W44" s="1"/>
      <c r="X44" s="1"/>
      <c r="Y44" s="1"/>
    </row>
    <row r="45" spans="1:25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38"/>
      <c r="U45" s="1"/>
      <c r="V45" s="1"/>
      <c r="W45" s="1"/>
      <c r="X45" s="1"/>
      <c r="Y45" s="1"/>
    </row>
    <row r="46" spans="1:25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8"/>
      <c r="U46" s="1"/>
      <c r="V46" s="1"/>
      <c r="W46" s="1"/>
      <c r="X46" s="1"/>
      <c r="Y46" s="1"/>
    </row>
  </sheetData>
  <sheetProtection password="C7AC" sheet="1" objects="1" scenarios="1" selectLockedCells="1"/>
  <mergeCells count="30">
    <mergeCell ref="B17:C17"/>
    <mergeCell ref="D17:H17"/>
    <mergeCell ref="I17:M17"/>
    <mergeCell ref="N17:S17"/>
    <mergeCell ref="Q25:S25"/>
    <mergeCell ref="B24:F24"/>
    <mergeCell ref="G24:K24"/>
    <mergeCell ref="L24:P24"/>
    <mergeCell ref="B18:C18"/>
    <mergeCell ref="D18:H18"/>
    <mergeCell ref="I18:M18"/>
    <mergeCell ref="N18:S18"/>
    <mergeCell ref="B25:F25"/>
    <mergeCell ref="G25:K25"/>
    <mergeCell ref="L25:P25"/>
    <mergeCell ref="B32:D32"/>
    <mergeCell ref="E32:L32"/>
    <mergeCell ref="Q24:S24"/>
    <mergeCell ref="B31:D31"/>
    <mergeCell ref="E31:L31"/>
    <mergeCell ref="H8:I9"/>
    <mergeCell ref="P29:R30"/>
    <mergeCell ref="P31:R32"/>
    <mergeCell ref="M11:O11"/>
    <mergeCell ref="M1:S2"/>
    <mergeCell ref="M3:S4"/>
    <mergeCell ref="M5:S6"/>
    <mergeCell ref="M7:S8"/>
    <mergeCell ref="M9:S10"/>
    <mergeCell ref="H10:I10"/>
  </mergeCells>
  <dataValidations count="4">
    <dataValidation type="list" allowBlank="1" showInputMessage="1" showErrorMessage="1" sqref="H10" xr:uid="{00000000-0002-0000-0100-000000000000}">
      <formula1>$T$1:$T$3</formula1>
    </dataValidation>
    <dataValidation type="list" allowBlank="1" showInputMessage="1" showErrorMessage="1" sqref="A11" xr:uid="{00000000-0002-0000-0100-000001000000}">
      <formula1>$T$4:$T$11</formula1>
    </dataValidation>
    <dataValidation type="list" allowBlank="1" showInputMessage="1" showErrorMessage="1" sqref="B8 B9 E8 E9" xr:uid="{00000000-0002-0000-0100-000002000000}">
      <formula1>$T$16:$T$17</formula1>
    </dataValidation>
    <dataValidation type="whole" allowBlank="1" showInputMessage="1" showErrorMessage="1" sqref="E10" xr:uid="{00000000-0002-0000-0100-000003000000}">
      <formula1>3</formula1>
      <formula2>100</formula2>
    </dataValidation>
  </dataValidations>
  <pageMargins left="0.7" right="0.7" top="0.75" bottom="0.75" header="0.3" footer="0.48958333333333331"/>
  <pageSetup paperSize="9" orientation="landscape" horizontalDpi="300" verticalDpi="300" r:id="rId1"/>
  <headerFooter>
    <oddHeader xml:space="preserve">&amp;L&amp;"-,Fett"&amp;16Waldbesitzerverein Schierling w.V.&amp;C&amp;K04+000E-Mail&amp;K01+000: &amp;K04+000post@wbv-schierling.de &amp;R&amp;"-,Fett"&amp;14   Tel: 09451/948593        Fax: 09451/941113 </oddHeader>
    <oddFooter>&amp;L&amp;5WBV Schierling w.V. / Georg Blümel / Dez.2021 / Homepage / Abrechnung nur Werkseingangsmaß gültig / keine Qualitätseinstufungen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0"/>
  <sheetViews>
    <sheetView tabSelected="1" view="pageLayout" topLeftCell="A13" zoomScaleNormal="100" workbookViewId="0">
      <selection activeCell="A38" sqref="A38:D40"/>
    </sheetView>
  </sheetViews>
  <sheetFormatPr baseColWidth="10" defaultRowHeight="15.75" x14ac:dyDescent="0.25"/>
  <cols>
    <col min="1" max="1" width="4" style="57" customWidth="1"/>
    <col min="2" max="2" width="72.28515625" style="57" customWidth="1"/>
    <col min="3" max="3" width="8.85546875" style="1" customWidth="1"/>
    <col min="4" max="4" width="1.85546875" style="1" customWidth="1"/>
    <col min="5" max="16384" width="11.42578125" style="1"/>
  </cols>
  <sheetData>
    <row r="1" spans="1:4" ht="18.75" x14ac:dyDescent="0.25">
      <c r="A1" s="59" t="s">
        <v>43</v>
      </c>
      <c r="C1"/>
    </row>
    <row r="2" spans="1:4" x14ac:dyDescent="0.25">
      <c r="A2" s="69"/>
    </row>
    <row r="3" spans="1:4" x14ac:dyDescent="0.25">
      <c r="A3" s="60" t="s">
        <v>57</v>
      </c>
    </row>
    <row r="5" spans="1:4" ht="18" customHeight="1" x14ac:dyDescent="0.25">
      <c r="A5" s="57" t="s">
        <v>44</v>
      </c>
      <c r="B5" s="58" t="s">
        <v>45</v>
      </c>
    </row>
    <row r="6" spans="1:4" x14ac:dyDescent="0.25">
      <c r="A6" s="57" t="s">
        <v>46</v>
      </c>
      <c r="B6" s="58" t="s">
        <v>52</v>
      </c>
    </row>
    <row r="7" spans="1:4" x14ac:dyDescent="0.25">
      <c r="A7" s="57" t="s">
        <v>47</v>
      </c>
      <c r="B7" s="58" t="s">
        <v>53</v>
      </c>
    </row>
    <row r="8" spans="1:4" x14ac:dyDescent="0.25">
      <c r="A8" s="57" t="s">
        <v>44</v>
      </c>
      <c r="B8" s="58" t="s">
        <v>48</v>
      </c>
    </row>
    <row r="10" spans="1:4" ht="31.5" customHeight="1" x14ac:dyDescent="0.25">
      <c r="A10" s="57" t="s">
        <v>49</v>
      </c>
      <c r="B10" s="90" t="s">
        <v>50</v>
      </c>
      <c r="C10" s="90"/>
    </row>
    <row r="12" spans="1:4" ht="47.25" customHeight="1" x14ac:dyDescent="0.25">
      <c r="A12" s="57" t="s">
        <v>51</v>
      </c>
      <c r="B12" s="58" t="s">
        <v>54</v>
      </c>
      <c r="C12" s="58"/>
    </row>
    <row r="13" spans="1:4" x14ac:dyDescent="0.25">
      <c r="B13" s="58"/>
    </row>
    <row r="14" spans="1:4" x14ac:dyDescent="0.25">
      <c r="A14" s="57" t="s">
        <v>55</v>
      </c>
      <c r="B14" s="58"/>
      <c r="C14" s="65" t="s">
        <v>67</v>
      </c>
      <c r="D14" s="64"/>
    </row>
    <row r="15" spans="1:4" ht="63" customHeight="1" x14ac:dyDescent="0.25">
      <c r="B15" s="58" t="s">
        <v>76</v>
      </c>
      <c r="C15" s="94" t="s">
        <v>72</v>
      </c>
    </row>
    <row r="16" spans="1:4" x14ac:dyDescent="0.25">
      <c r="B16" s="58" t="s">
        <v>71</v>
      </c>
      <c r="C16" s="94"/>
    </row>
    <row r="17" spans="1:3" x14ac:dyDescent="0.25">
      <c r="B17" s="58" t="s">
        <v>73</v>
      </c>
      <c r="C17" s="66"/>
    </row>
    <row r="18" spans="1:3" x14ac:dyDescent="0.25">
      <c r="B18" s="58"/>
    </row>
    <row r="19" spans="1:3" x14ac:dyDescent="0.25">
      <c r="A19" s="57" t="s">
        <v>56</v>
      </c>
      <c r="B19" s="58"/>
    </row>
    <row r="20" spans="1:3" x14ac:dyDescent="0.25">
      <c r="B20" s="58" t="s">
        <v>58</v>
      </c>
      <c r="C20" s="10">
        <v>20</v>
      </c>
    </row>
    <row r="21" spans="1:3" ht="11.25" customHeight="1" x14ac:dyDescent="0.25">
      <c r="B21" s="62" t="s">
        <v>61</v>
      </c>
      <c r="C21" s="26">
        <v>0.14169000000000001</v>
      </c>
    </row>
    <row r="22" spans="1:3" x14ac:dyDescent="0.25">
      <c r="B22" s="58" t="s">
        <v>59</v>
      </c>
      <c r="C22" s="63">
        <v>5</v>
      </c>
    </row>
    <row r="23" spans="1:3" x14ac:dyDescent="0.25">
      <c r="B23" s="58" t="s">
        <v>60</v>
      </c>
      <c r="C23" s="61">
        <f>C21*C22</f>
        <v>0.70845000000000002</v>
      </c>
    </row>
    <row r="25" spans="1:3" x14ac:dyDescent="0.25">
      <c r="A25" s="57" t="s">
        <v>62</v>
      </c>
      <c r="C25" s="68" t="s">
        <v>74</v>
      </c>
    </row>
    <row r="26" spans="1:3" x14ac:dyDescent="0.25">
      <c r="A26" s="57" t="s">
        <v>63</v>
      </c>
      <c r="B26" s="57" t="s">
        <v>77</v>
      </c>
      <c r="C26" s="67">
        <v>90</v>
      </c>
    </row>
    <row r="27" spans="1:3" x14ac:dyDescent="0.25">
      <c r="A27" s="57" t="s">
        <v>63</v>
      </c>
      <c r="B27" s="57" t="s">
        <v>78</v>
      </c>
      <c r="C27" s="67">
        <v>28.03</v>
      </c>
    </row>
    <row r="29" spans="1:3" x14ac:dyDescent="0.25">
      <c r="A29" s="91" t="s">
        <v>64</v>
      </c>
      <c r="B29" s="91"/>
      <c r="C29" s="91"/>
    </row>
    <row r="30" spans="1:3" x14ac:dyDescent="0.25">
      <c r="A30" s="91" t="s">
        <v>65</v>
      </c>
      <c r="B30" s="91"/>
      <c r="C30" s="91"/>
    </row>
    <row r="32" spans="1:3" x14ac:dyDescent="0.25">
      <c r="A32" s="91" t="s">
        <v>66</v>
      </c>
      <c r="B32" s="91"/>
      <c r="C32" s="91"/>
    </row>
    <row r="33" spans="1:4" ht="30.75" customHeight="1" x14ac:dyDescent="0.25">
      <c r="B33" s="90" t="s">
        <v>68</v>
      </c>
      <c r="C33" s="90"/>
    </row>
    <row r="35" spans="1:4" ht="15.75" customHeight="1" x14ac:dyDescent="0.25">
      <c r="A35" s="96" t="s">
        <v>69</v>
      </c>
      <c r="B35" s="96"/>
      <c r="C35" s="96"/>
    </row>
    <row r="36" spans="1:4" x14ac:dyDescent="0.25">
      <c r="A36" s="95" t="s">
        <v>70</v>
      </c>
      <c r="B36" s="95"/>
      <c r="C36" s="95"/>
    </row>
    <row r="38" spans="1:4" x14ac:dyDescent="0.25">
      <c r="A38" s="92" t="s">
        <v>75</v>
      </c>
      <c r="B38" s="93"/>
      <c r="C38" s="93"/>
      <c r="D38" s="93"/>
    </row>
    <row r="39" spans="1:4" x14ac:dyDescent="0.25">
      <c r="A39" s="93"/>
      <c r="B39" s="93"/>
      <c r="C39" s="93"/>
      <c r="D39" s="93"/>
    </row>
    <row r="40" spans="1:4" x14ac:dyDescent="0.25">
      <c r="A40" s="93"/>
      <c r="B40" s="93"/>
      <c r="C40" s="93"/>
      <c r="D40" s="93"/>
    </row>
  </sheetData>
  <sheetProtection password="C7AC" sheet="1" objects="1" scenarios="1" selectLockedCells="1"/>
  <mergeCells count="9">
    <mergeCell ref="B10:C10"/>
    <mergeCell ref="A30:C30"/>
    <mergeCell ref="A29:C29"/>
    <mergeCell ref="A32:C32"/>
    <mergeCell ref="A38:D40"/>
    <mergeCell ref="B33:C33"/>
    <mergeCell ref="C15:C16"/>
    <mergeCell ref="A36:C36"/>
    <mergeCell ref="A35:C35"/>
  </mergeCells>
  <pageMargins left="0.7" right="0.7" top="0.78740157499999996" bottom="0.78740157499999996" header="0.3" footer="0.48958333333333331"/>
  <pageSetup paperSize="9" orientation="portrait" horizontalDpi="300" verticalDpi="300" r:id="rId1"/>
  <headerFooter>
    <oddHeader>&amp;L&amp;"-,Fett"&amp;16Waldbesitzerverein Schierling w.V.&amp;R&amp;"-,Fett"&amp;16Tel: 09451/948593</oddHeader>
    <oddFooter xml:space="preserve">&amp;LViel Freude und einfachen Umgang wünscht Euch        &amp;"French Script MT,Standard"&amp;14Georg Blümel&amp;"-,Standard"&amp;11.  &amp;8 &amp;5 1.Vorsitzender / Dez.2021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Multi  ohne Rinde </vt:lpstr>
      <vt:lpstr>Multi  mit Rinde </vt:lpstr>
      <vt:lpstr>Hinweise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 Ebbertz</dc:creator>
  <cp:lastModifiedBy>Maximilian Ebbertz</cp:lastModifiedBy>
  <cp:lastPrinted>2021-12-12T09:24:54Z</cp:lastPrinted>
  <dcterms:created xsi:type="dcterms:W3CDTF">2021-12-11T09:38:29Z</dcterms:created>
  <dcterms:modified xsi:type="dcterms:W3CDTF">2021-12-14T09:36:21Z</dcterms:modified>
</cp:coreProperties>
</file>